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05" windowWidth="16695" windowHeight="9495"/>
  </bookViews>
  <sheets>
    <sheet name="AP Razvojne strategije" sheetId="6" r:id="rId1"/>
  </sheets>
  <definedNames>
    <definedName name="_xlnm._FilterDatabase" localSheetId="0" hidden="1">'AP Razvojne strategije'!$A$3:$R$36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7" i="6" l="1"/>
  <c r="P196" i="6"/>
  <c r="O196" i="6"/>
  <c r="N196" i="6"/>
  <c r="M196" i="6"/>
  <c r="L196" i="6"/>
  <c r="K196" i="6"/>
  <c r="J196" i="6"/>
  <c r="I196" i="6"/>
  <c r="M195" i="6"/>
  <c r="M194" i="6"/>
  <c r="M193" i="6"/>
  <c r="M191" i="6" s="1"/>
  <c r="M192" i="6"/>
  <c r="P191" i="6"/>
  <c r="O191" i="6"/>
  <c r="O182" i="6" s="1"/>
  <c r="N191" i="6"/>
  <c r="L191" i="6"/>
  <c r="K191" i="6"/>
  <c r="K182" i="6" s="1"/>
  <c r="J191" i="6"/>
  <c r="I191" i="6"/>
  <c r="M190" i="6"/>
  <c r="M189" i="6"/>
  <c r="M188" i="6"/>
  <c r="M187" i="6"/>
  <c r="M186" i="6"/>
  <c r="M185" i="6"/>
  <c r="M183" i="6" s="1"/>
  <c r="M184" i="6"/>
  <c r="P183" i="6"/>
  <c r="O183" i="6"/>
  <c r="N183" i="6"/>
  <c r="N182" i="6" s="1"/>
  <c r="L183" i="6"/>
  <c r="L182" i="6" s="1"/>
  <c r="K183" i="6"/>
  <c r="J183" i="6"/>
  <c r="I183" i="6"/>
  <c r="P182" i="6"/>
  <c r="J182" i="6"/>
  <c r="M181" i="6"/>
  <c r="M180" i="6"/>
  <c r="M179" i="6"/>
  <c r="M178" i="6"/>
  <c r="M177" i="6"/>
  <c r="M176" i="6"/>
  <c r="M175" i="6"/>
  <c r="M174" i="6"/>
  <c r="M172" i="6" s="1"/>
  <c r="M173" i="6"/>
  <c r="P172" i="6"/>
  <c r="O172" i="6"/>
  <c r="N172" i="6"/>
  <c r="L172" i="6"/>
  <c r="K172" i="6"/>
  <c r="J172" i="6"/>
  <c r="I172" i="6"/>
  <c r="M171" i="6"/>
  <c r="M170" i="6"/>
  <c r="M169" i="6"/>
  <c r="M168" i="6"/>
  <c r="M167" i="6"/>
  <c r="M166" i="6"/>
  <c r="M165" i="6"/>
  <c r="M163" i="6" s="1"/>
  <c r="M164" i="6"/>
  <c r="P163" i="6"/>
  <c r="O163" i="6"/>
  <c r="N163" i="6"/>
  <c r="N158" i="6" s="1"/>
  <c r="N156" i="6" s="1"/>
  <c r="L163" i="6"/>
  <c r="K163" i="6"/>
  <c r="J163" i="6"/>
  <c r="J158" i="6" s="1"/>
  <c r="J156" i="6" s="1"/>
  <c r="I163" i="6"/>
  <c r="I158" i="6" s="1"/>
  <c r="M162" i="6"/>
  <c r="M161" i="6"/>
  <c r="M160" i="6"/>
  <c r="P159" i="6"/>
  <c r="O159" i="6"/>
  <c r="N159" i="6"/>
  <c r="L159" i="6"/>
  <c r="L158" i="6" s="1"/>
  <c r="K159" i="6"/>
  <c r="J159" i="6"/>
  <c r="I159" i="6"/>
  <c r="P158" i="6"/>
  <c r="P156" i="6"/>
  <c r="M155" i="6"/>
  <c r="M154" i="6"/>
  <c r="M153" i="6"/>
  <c r="M152" i="6"/>
  <c r="M151" i="6"/>
  <c r="M149" i="6" s="1"/>
  <c r="M150" i="6"/>
  <c r="P149" i="6"/>
  <c r="O149" i="6"/>
  <c r="N149" i="6"/>
  <c r="L149" i="6"/>
  <c r="K149" i="6"/>
  <c r="J149" i="6"/>
  <c r="I149" i="6"/>
  <c r="M148" i="6"/>
  <c r="P147" i="6"/>
  <c r="O147" i="6"/>
  <c r="N147" i="6"/>
  <c r="M147" i="6"/>
  <c r="L147" i="6"/>
  <c r="K147" i="6"/>
  <c r="J147" i="6"/>
  <c r="I147" i="6"/>
  <c r="M146" i="6"/>
  <c r="P145" i="6"/>
  <c r="O145" i="6"/>
  <c r="N145" i="6"/>
  <c r="M145" i="6"/>
  <c r="L145" i="6"/>
  <c r="K145" i="6"/>
  <c r="J145" i="6"/>
  <c r="J144" i="6" s="1"/>
  <c r="I145" i="6"/>
  <c r="P144" i="6"/>
  <c r="N144" i="6"/>
  <c r="L144" i="6"/>
  <c r="M143" i="6"/>
  <c r="M142" i="6"/>
  <c r="M141" i="6"/>
  <c r="M140" i="6"/>
  <c r="P139" i="6"/>
  <c r="O139" i="6"/>
  <c r="O127" i="6" s="1"/>
  <c r="N139" i="6"/>
  <c r="L139" i="6"/>
  <c r="K139" i="6"/>
  <c r="J139" i="6"/>
  <c r="I139" i="6"/>
  <c r="M138" i="6"/>
  <c r="M137" i="6"/>
  <c r="M136" i="6"/>
  <c r="P135" i="6"/>
  <c r="O135" i="6"/>
  <c r="N135" i="6"/>
  <c r="L135" i="6"/>
  <c r="K135" i="6"/>
  <c r="K127" i="6" s="1"/>
  <c r="J135" i="6"/>
  <c r="I135" i="6"/>
  <c r="M134" i="6"/>
  <c r="M133" i="6"/>
  <c r="M132" i="6"/>
  <c r="M131" i="6"/>
  <c r="M130" i="6"/>
  <c r="M128" i="6" s="1"/>
  <c r="M129" i="6"/>
  <c r="P128" i="6"/>
  <c r="O128" i="6"/>
  <c r="N128" i="6"/>
  <c r="L128" i="6"/>
  <c r="K128" i="6"/>
  <c r="J128" i="6"/>
  <c r="I128" i="6"/>
  <c r="I127" i="6"/>
  <c r="M126" i="6"/>
  <c r="M125" i="6"/>
  <c r="M124" i="6"/>
  <c r="M123" i="6"/>
  <c r="M120" i="6" s="1"/>
  <c r="M122" i="6"/>
  <c r="M121" i="6"/>
  <c r="P120" i="6"/>
  <c r="O120" i="6"/>
  <c r="N120" i="6"/>
  <c r="L120" i="6"/>
  <c r="K120" i="6"/>
  <c r="J120" i="6"/>
  <c r="I120" i="6"/>
  <c r="M119" i="6"/>
  <c r="M118" i="6"/>
  <c r="M117" i="6"/>
  <c r="M116" i="6"/>
  <c r="M115" i="6"/>
  <c r="P114" i="6"/>
  <c r="O114" i="6"/>
  <c r="N114" i="6"/>
  <c r="L114" i="6"/>
  <c r="K114" i="6"/>
  <c r="J114" i="6"/>
  <c r="I114" i="6"/>
  <c r="N113" i="6"/>
  <c r="N109" i="6" s="1"/>
  <c r="M113" i="6"/>
  <c r="M112" i="6"/>
  <c r="M109" i="6" s="1"/>
  <c r="M111" i="6"/>
  <c r="M110" i="6"/>
  <c r="P109" i="6"/>
  <c r="O109" i="6"/>
  <c r="O108" i="6" s="1"/>
  <c r="L109" i="6"/>
  <c r="K109" i="6"/>
  <c r="J109" i="6"/>
  <c r="I109" i="6"/>
  <c r="K108" i="6"/>
  <c r="I108" i="6"/>
  <c r="M107" i="6"/>
  <c r="M106" i="6"/>
  <c r="M105" i="6"/>
  <c r="M104" i="6"/>
  <c r="P103" i="6"/>
  <c r="O103" i="6"/>
  <c r="N103" i="6"/>
  <c r="M103" i="6"/>
  <c r="L103" i="6"/>
  <c r="K103" i="6"/>
  <c r="J103" i="6"/>
  <c r="I103" i="6"/>
  <c r="M102" i="6"/>
  <c r="M101" i="6"/>
  <c r="M100" i="6"/>
  <c r="M99" i="6"/>
  <c r="M97" i="6" s="1"/>
  <c r="M98" i="6"/>
  <c r="P97" i="6"/>
  <c r="O97" i="6"/>
  <c r="N97" i="6"/>
  <c r="L97" i="6"/>
  <c r="K97" i="6"/>
  <c r="J97" i="6"/>
  <c r="I97" i="6"/>
  <c r="M96" i="6"/>
  <c r="P95" i="6"/>
  <c r="O95" i="6"/>
  <c r="N95" i="6"/>
  <c r="M95" i="6"/>
  <c r="L95" i="6"/>
  <c r="K95" i="6"/>
  <c r="J95" i="6"/>
  <c r="J82" i="6" s="1"/>
  <c r="I95" i="6"/>
  <c r="I82" i="6" s="1"/>
  <c r="M94" i="6"/>
  <c r="M93" i="6"/>
  <c r="M92" i="6"/>
  <c r="M91" i="6"/>
  <c r="M90" i="6"/>
  <c r="M89" i="6"/>
  <c r="M88" i="6"/>
  <c r="M87" i="6"/>
  <c r="M86" i="6"/>
  <c r="M85" i="6"/>
  <c r="M84" i="6"/>
  <c r="P83" i="6"/>
  <c r="P82" i="6" s="1"/>
  <c r="O83" i="6"/>
  <c r="N83" i="6"/>
  <c r="L83" i="6"/>
  <c r="L82" i="6" s="1"/>
  <c r="K83" i="6"/>
  <c r="J83" i="6"/>
  <c r="I83" i="6"/>
  <c r="N82" i="6"/>
  <c r="M81" i="6"/>
  <c r="M79" i="6"/>
  <c r="M78" i="6"/>
  <c r="M77" i="6"/>
  <c r="M76" i="6"/>
  <c r="P75" i="6"/>
  <c r="O75" i="6"/>
  <c r="N75" i="6"/>
  <c r="L75" i="6"/>
  <c r="K75" i="6"/>
  <c r="J75" i="6"/>
  <c r="I75" i="6"/>
  <c r="M74" i="6"/>
  <c r="M73" i="6"/>
  <c r="M72" i="6"/>
  <c r="M71" i="6"/>
  <c r="M70" i="6"/>
  <c r="M69" i="6"/>
  <c r="M68" i="6"/>
  <c r="M67" i="6"/>
  <c r="M66" i="6"/>
  <c r="M65" i="6"/>
  <c r="P64" i="6"/>
  <c r="O64" i="6"/>
  <c r="N64" i="6"/>
  <c r="N60" i="6" s="1"/>
  <c r="M64" i="6"/>
  <c r="L64" i="6"/>
  <c r="K64" i="6"/>
  <c r="J64" i="6"/>
  <c r="I64" i="6"/>
  <c r="I60" i="6" s="1"/>
  <c r="M63" i="6"/>
  <c r="M62" i="6"/>
  <c r="P61" i="6"/>
  <c r="O61" i="6"/>
  <c r="N61" i="6"/>
  <c r="M61" i="6"/>
  <c r="L61" i="6"/>
  <c r="L60" i="6" s="1"/>
  <c r="K61" i="6"/>
  <c r="K60" i="6" s="1"/>
  <c r="J61" i="6"/>
  <c r="I61" i="6"/>
  <c r="P60" i="6"/>
  <c r="O60" i="6"/>
  <c r="J60" i="6"/>
  <c r="M59" i="6"/>
  <c r="P58" i="6"/>
  <c r="O58" i="6"/>
  <c r="N58" i="6"/>
  <c r="M58" i="6"/>
  <c r="L58" i="6"/>
  <c r="K58" i="6"/>
  <c r="J58" i="6"/>
  <c r="J53" i="6" s="1"/>
  <c r="I58" i="6"/>
  <c r="M57" i="6"/>
  <c r="P56" i="6"/>
  <c r="O56" i="6"/>
  <c r="O53" i="6" s="1"/>
  <c r="N56" i="6"/>
  <c r="M56" i="6"/>
  <c r="L56" i="6"/>
  <c r="K56" i="6"/>
  <c r="K53" i="6" s="1"/>
  <c r="J56" i="6"/>
  <c r="I56" i="6"/>
  <c r="M55" i="6"/>
  <c r="P54" i="6"/>
  <c r="O54" i="6"/>
  <c r="N54" i="6"/>
  <c r="M54" i="6"/>
  <c r="L54" i="6"/>
  <c r="L53" i="6" s="1"/>
  <c r="K54" i="6"/>
  <c r="J54" i="6"/>
  <c r="I54" i="6"/>
  <c r="N53" i="6"/>
  <c r="M52" i="6"/>
  <c r="M51" i="6"/>
  <c r="M50" i="6"/>
  <c r="M49" i="6"/>
  <c r="M48" i="6"/>
  <c r="P47" i="6"/>
  <c r="O47" i="6"/>
  <c r="N47" i="6"/>
  <c r="L47" i="6"/>
  <c r="K47" i="6"/>
  <c r="J47" i="6"/>
  <c r="I47" i="6"/>
  <c r="M46" i="6"/>
  <c r="M45" i="6"/>
  <c r="M44" i="6" s="1"/>
  <c r="P44" i="6"/>
  <c r="O44" i="6"/>
  <c r="N44" i="6"/>
  <c r="L44" i="6"/>
  <c r="K44" i="6"/>
  <c r="J44" i="6"/>
  <c r="I44" i="6"/>
  <c r="M43" i="6"/>
  <c r="M42" i="6"/>
  <c r="M41" i="6"/>
  <c r="M40" i="6"/>
  <c r="M39" i="6"/>
  <c r="M38" i="6"/>
  <c r="M37" i="6"/>
  <c r="P36" i="6"/>
  <c r="P23" i="6" s="1"/>
  <c r="O36" i="6"/>
  <c r="N36" i="6"/>
  <c r="L36" i="6"/>
  <c r="L23" i="6" s="1"/>
  <c r="K36" i="6"/>
  <c r="K23" i="6" s="1"/>
  <c r="J36" i="6"/>
  <c r="I36" i="6"/>
  <c r="M35" i="6"/>
  <c r="M34" i="6"/>
  <c r="M33" i="6"/>
  <c r="M32" i="6"/>
  <c r="M31" i="6"/>
  <c r="M30" i="6"/>
  <c r="M29" i="6"/>
  <c r="M28" i="6"/>
  <c r="M27" i="6"/>
  <c r="M26" i="6"/>
  <c r="M25" i="6"/>
  <c r="P24" i="6"/>
  <c r="O24" i="6"/>
  <c r="O23" i="6" s="1"/>
  <c r="N24" i="6"/>
  <c r="L24" i="6"/>
  <c r="K24" i="6"/>
  <c r="J24" i="6"/>
  <c r="I24" i="6"/>
  <c r="I23" i="6" s="1"/>
  <c r="N22" i="6"/>
  <c r="N19" i="6" s="1"/>
  <c r="N10" i="6" s="1"/>
  <c r="M22" i="6"/>
  <c r="M21" i="6"/>
  <c r="N20" i="6"/>
  <c r="M20" i="6"/>
  <c r="P19" i="6"/>
  <c r="O19" i="6"/>
  <c r="L19" i="6"/>
  <c r="L10" i="6" s="1"/>
  <c r="K19" i="6"/>
  <c r="J19" i="6"/>
  <c r="I19" i="6"/>
  <c r="M18" i="6"/>
  <c r="N17" i="6"/>
  <c r="M17" i="6"/>
  <c r="M16" i="6"/>
  <c r="M15" i="6"/>
  <c r="P14" i="6"/>
  <c r="O14" i="6"/>
  <c r="N14" i="6"/>
  <c r="M14" i="6"/>
  <c r="L14" i="6"/>
  <c r="K14" i="6"/>
  <c r="J14" i="6"/>
  <c r="I14" i="6"/>
  <c r="I10" i="6" s="1"/>
  <c r="N12" i="6"/>
  <c r="M12" i="6"/>
  <c r="P11" i="6"/>
  <c r="O11" i="6"/>
  <c r="O10" i="6" s="1"/>
  <c r="N11" i="6"/>
  <c r="M11" i="6"/>
  <c r="L11" i="6"/>
  <c r="K11" i="6"/>
  <c r="J11" i="6"/>
  <c r="I11" i="6"/>
  <c r="K10" i="6"/>
  <c r="M9" i="6"/>
  <c r="M8" i="6"/>
  <c r="M7" i="6"/>
  <c r="M6" i="6"/>
  <c r="L156" i="6" l="1"/>
  <c r="L5" i="6"/>
  <c r="M24" i="6"/>
  <c r="J10" i="6"/>
  <c r="N23" i="6"/>
  <c r="M36" i="6"/>
  <c r="I53" i="6"/>
  <c r="M53" i="6"/>
  <c r="P53" i="6"/>
  <c r="M83" i="6"/>
  <c r="M82" i="6" s="1"/>
  <c r="K82" i="6"/>
  <c r="O82" i="6"/>
  <c r="P108" i="6"/>
  <c r="P127" i="6"/>
  <c r="K144" i="6"/>
  <c r="O144" i="6"/>
  <c r="M159" i="6"/>
  <c r="M158" i="6" s="1"/>
  <c r="K158" i="6"/>
  <c r="K156" i="6" s="1"/>
  <c r="O158" i="6"/>
  <c r="O156" i="6" s="1"/>
  <c r="P10" i="6"/>
  <c r="M19" i="6"/>
  <c r="J23" i="6"/>
  <c r="M47" i="6"/>
  <c r="M75" i="6"/>
  <c r="N108" i="6"/>
  <c r="L108" i="6"/>
  <c r="L80" i="6" s="1"/>
  <c r="M135" i="6"/>
  <c r="M127" i="6" s="1"/>
  <c r="L127" i="6"/>
  <c r="I182" i="6"/>
  <c r="I5" i="6"/>
  <c r="K5" i="6"/>
  <c r="O5" i="6"/>
  <c r="M114" i="6"/>
  <c r="M108" i="6" s="1"/>
  <c r="N127" i="6"/>
  <c r="N80" i="6" s="1"/>
  <c r="M139" i="6"/>
  <c r="I144" i="6"/>
  <c r="I80" i="6" s="1"/>
  <c r="M144" i="6"/>
  <c r="M10" i="6"/>
  <c r="J108" i="6"/>
  <c r="J80" i="6" s="1"/>
  <c r="J127" i="6"/>
  <c r="M182" i="6"/>
  <c r="I156" i="6"/>
  <c r="M60" i="6"/>
  <c r="N5" i="6"/>
  <c r="M23" i="6"/>
  <c r="M5" i="6" s="1"/>
  <c r="P80" i="6"/>
  <c r="N4" i="6" l="1"/>
  <c r="M80" i="6"/>
  <c r="L4" i="6"/>
  <c r="M156" i="6"/>
  <c r="I4" i="6"/>
  <c r="P4" i="6"/>
  <c r="P5" i="6"/>
  <c r="O80" i="6"/>
  <c r="O4" i="6" s="1"/>
  <c r="J5" i="6"/>
  <c r="J4" i="6" s="1"/>
  <c r="K80" i="6"/>
  <c r="K4" i="6" s="1"/>
  <c r="M4" i="6" l="1"/>
</calcChain>
</file>

<file path=xl/sharedStrings.xml><?xml version="1.0" encoding="utf-8"?>
<sst xmlns="http://schemas.openxmlformats.org/spreadsheetml/2006/main" count="781" uniqueCount="456">
  <si>
    <t xml:space="preserve">Obrazloženje za zamjenu i dodavanje novog projekta </t>
  </si>
  <si>
    <t xml:space="preserve">Nositelj </t>
  </si>
  <si>
    <t>Lokacija</t>
  </si>
  <si>
    <t>Planirani rezultati</t>
  </si>
  <si>
    <t>PLANIRANA SREDSTVA</t>
  </si>
  <si>
    <t>VANJSKI IZVOR (ime)</t>
  </si>
  <si>
    <t>x</t>
  </si>
  <si>
    <t>Smjernice "da/ne"</t>
  </si>
  <si>
    <t>da</t>
  </si>
  <si>
    <t>Naziv strateškog dokumenta</t>
  </si>
  <si>
    <t>Oznaka strateškog projekta</t>
  </si>
  <si>
    <t>S</t>
  </si>
  <si>
    <t xml:space="preserve">SREDSTVA IZ BUDŽETA/ PRORAČUNA </t>
  </si>
  <si>
    <t xml:space="preserve">KREDITNA SREDSTVA </t>
  </si>
  <si>
    <t>OSTALI VANJSKI IZVORI</t>
  </si>
  <si>
    <t>Ako je projekat zamijenjen unijeti naziv novog projekta ili dodati novi projekat</t>
  </si>
  <si>
    <t>SC: 2.Unapređen razvoj inkluzivnog i prosperitetnog društvenog sektora</t>
  </si>
  <si>
    <t xml:space="preserve">Prioritet 2.1. Usklađivanje sistema obrazovanja u skladu s EU praksama </t>
  </si>
  <si>
    <t>Mjera 2.1.1.  Modernizacija programa obrazovnih institucija u skladu sa modernim EU praksama</t>
  </si>
  <si>
    <t>Mjera 2.1.2.  Racionalizacija mreže škola kroz optimizaciju, rekonstrukciju i proširenje kapaciteta postojećih obrazovnih objekata i modernizacija školskih prostorija</t>
  </si>
  <si>
    <t>Mjera 2.1.3.  Proširenje kapaciteta postojećih objekata za odgoj, obrazovanje te razvoj sporta i kulture</t>
  </si>
  <si>
    <t>Prioritet 2.2.  Jačanje socijalne inkluzije i pristupa zasnovanih na potrebama korisnika</t>
  </si>
  <si>
    <t>Mjera 2.2.1. Podrška jačanju socijalno-društvenih programa, socijalnog rada i pronatalitetnih mjera i politika</t>
  </si>
  <si>
    <t>Mjera 2.2.2.  Jačanje saradnje javnog i nevladinog sektora u pružanju direktnih usluga djeci i porodicama</t>
  </si>
  <si>
    <t>Mjera 2.2.3. Jačanje mоbilnоsti, intеrkulturаlizma i građanskog aktivizma mlаdih</t>
  </si>
  <si>
    <t>Prioritet 2.3.  Unapređenje sistema integrisanih zdravstvenih usluga</t>
  </si>
  <si>
    <t>Mjera 2.3.1.Podrška materijalno - tehničkoj opremljenosti zdravstvenih ustanova</t>
  </si>
  <si>
    <t>Mjera 2.3.2. Podrška donošenju i implementaciji javnih politika prevencije bolesti</t>
  </si>
  <si>
    <t>Mjera 2.3.3. Podrška uspostavljanju i razvoju visokodiferenciranih i specijaliziranih usluga u sistemu tercijarne zdravstvene zaštite</t>
  </si>
  <si>
    <t>Prioritet 2.4.  Povećanje stepena javne sigurnosti i održivo upravljanje rizicima od prirodnih i drugih nesreća</t>
  </si>
  <si>
    <t>Mjera 2.4.1.Dekontaminacija površine USK od MES i NUS</t>
  </si>
  <si>
    <t>Mjera 2.4.2. Uspostava sistema prevencije i ranog upozoravanja od prirodnih i sigurnosnih rizika</t>
  </si>
  <si>
    <t>Mjera 2.4.3. Jačanje ljudskih resursa i opremljenosti Uprave policije</t>
  </si>
  <si>
    <t>2021.-2024.</t>
  </si>
  <si>
    <t>Strategija razvoja Unsko-sanskog kantona za period od 2021. do 2027. godine</t>
  </si>
  <si>
    <t>SC: 1. Izgrađeni privredni kapaciteti uz održivo korištenje prirodnih resursa.</t>
  </si>
  <si>
    <t>Prioritet 1.1. Izgradnja sistema za održivo korištenje i odgovorno upravljanje prirodnim resursima</t>
  </si>
  <si>
    <t>Prioritet 1.2.  Unapređenje poslovnog okruženja</t>
  </si>
  <si>
    <t>Prioritet 1.3. Unapređenje konkurentnosti prerađivačke industrije</t>
  </si>
  <si>
    <t>Prioritet 1.4. Promocija održivog turizma i efektuiranje turističkih potencijala</t>
  </si>
  <si>
    <t xml:space="preserve">Mjera 1.1.1. Unapređenje kapaciteta za održivo korištenje poljoprivrednog zemljišta i   
povezivanje s prerađivačkim kapacitetima.
</t>
  </si>
  <si>
    <t>Mjera 1.1.2.  Unapređenje kapaciteta za održivo korištenje rudnih bogatstava i šuma.</t>
  </si>
  <si>
    <t>Mjera 1.1.3.  Stavljanje raspoloživih prirodnih resursa u funkciju razvoja privrede USK.</t>
  </si>
  <si>
    <t>Mjera 1.2.1. Podrška razvoju preduzetništva.</t>
  </si>
  <si>
    <t>Mjera 1.2.2. Unapređenje poslovne infrastrukture i promocija poslovnih zona.</t>
  </si>
  <si>
    <t xml:space="preserve">Mjera 1.2.3. Unapređenje tehničkih i kadrovskih resursa pružalaca poslovnih usluga. </t>
  </si>
  <si>
    <t>Mjera 1.2.4. Poboljšanje kvaliteta ljudskih resursa i uspostavljanje dinamičnog tržišta rada usklađenog s potrebama privrede.</t>
  </si>
  <si>
    <t>Mjera 1.3.1.  Podrška uvođenju novih i unapređenju postojećih tehnologija u prerađivačkoj industriji.</t>
  </si>
  <si>
    <t>Mjera 1.3.2. Uvođenje i podsticanje inovacija u privredi.</t>
  </si>
  <si>
    <t>Mjera 1.3.3.  Podrška internacionalizaciji poslovnih aktivnosti i plasmanu proizvoda prerađivačke industrije na međunarodnom tržištu.</t>
  </si>
  <si>
    <t>Mjera 1.4.1. Unapređenje turističke ponude kreiranjem privlačnih turističkih proizvoda zasnovanih na lokalnim turističkim resursima.</t>
  </si>
  <si>
    <t>Mjera 1.4.2. Promocija i privlačenje investicija u ciljane turističke oblasti u sektoru turizma.</t>
  </si>
  <si>
    <t>Mjera 1.4.3.  Promocija USK kao atraktivne turističke destinacije.</t>
  </si>
  <si>
    <t>Mjera 2.1.4.  Jačanje ravnopravnosti u pružanju obrazovnih usluga s obzirom na posebne potrebe djece, talentiranost i pripadnost marginalnim grupama</t>
  </si>
  <si>
    <t>Prioritet 3.1.Podrška primjeni integralnog sistema upravljanja okolišem i prostorom u upravljanju prirodnim resursima</t>
  </si>
  <si>
    <t>Prioritet 3.2.  Razvoj komunalne i javne infrastrukture na principima održivog okolišnog razvoja</t>
  </si>
  <si>
    <t>Mjera 3.1.1.  Komponenta podrška zaštite prirodnog nasljeđa i biodiverziteta, tla, šuma, izvorišta i voda, biljnih i životinjskih vrsta u lokalnim zajednicama</t>
  </si>
  <si>
    <t>Mjera 3.1.2.  Uspostava održivog sistema upravljanja otpadom u skladu s ključnim EU načelima</t>
  </si>
  <si>
    <t>Mjera 3.1.3.  Poticanje korištenja obnovljivih izvora energije (vjetar, biomasa, sunčeva energija) i mjera energetske efikasnosti</t>
  </si>
  <si>
    <t>Mjera 3.2.1. Podrška donošenju prostorno-planskih dokumenata na nivou jedinica lokalnih samouprava i upravljanje prostorom</t>
  </si>
  <si>
    <t>Mjera 3.2.2. Proširenje i modernizacija kapaciteta javne i komunalne infrastrukture i objekata</t>
  </si>
  <si>
    <t>Mjera 3.2.3. Jačanje transportnih i saobraćajnih kapaciteta i povezanosti sa državnim i međudržavnim centrima</t>
  </si>
  <si>
    <t>Ministarstvo privrede</t>
  </si>
  <si>
    <t>Unaprjeđeno lokalno okruženje za razvoj poduzetništva u cilju pokretanja biznisa, posebno kod mlađe populacije</t>
  </si>
  <si>
    <t>Pružanje finansijske podrške za nove i postojeće subjekte male privrede</t>
  </si>
  <si>
    <t>Dostupnost informacija o investicijama na jednom mjestu</t>
  </si>
  <si>
    <t>Podrška razvoju izvoznih firmi</t>
  </si>
  <si>
    <t>Unaprjeđenje konkurentnosti privatnog sektora</t>
  </si>
  <si>
    <t>Obezbjeđenji i uvedeni novi standardi kvaliteta i sertifikati</t>
  </si>
  <si>
    <t>Unaprjeđenje poslovnih aktivnosti i međunarodno povezivanje</t>
  </si>
  <si>
    <t>Novi turistički proizvodi, nova ponuda, privlačenje turista</t>
  </si>
  <si>
    <t>Promocija kantona kao poželjne turističke destinacije</t>
  </si>
  <si>
    <t>Predstavljanje kantona kao poželjne turističke destinacije</t>
  </si>
  <si>
    <t>Poboljšanje javne usluge</t>
  </si>
  <si>
    <t xml:space="preserve">Ministarstvo za građenje, prostorno uređenje i zaštitu okoliša </t>
  </si>
  <si>
    <t>USK</t>
  </si>
  <si>
    <t>Privlačenje domaćih i stranih investitora</t>
  </si>
  <si>
    <t xml:space="preserve">2.2.3.1. Projekat subvencioniranje rješavanja stambenog pitanja mladih </t>
  </si>
  <si>
    <t>Podrška prevenciji emigracije mladih</t>
  </si>
  <si>
    <t>Ušteda energije smanjenjem potrošnje</t>
  </si>
  <si>
    <t>3.1.1.1.   Projekat izrade studijske dokumentacije kojem će se izvršiti analiza i valorizirati područja prirodnog i kulturno-historijskog naslijeđa od značaja za Kanton</t>
  </si>
  <si>
    <t xml:space="preserve">Zaštite i jačanje sistema upravljanja zaštićenim područjem, te korištenje ovih područja kao turističkog resursa </t>
  </si>
  <si>
    <t>Odgovorno upravljanje prostorom i njegova zaštita..</t>
  </si>
  <si>
    <t xml:space="preserve">Pristup informacijama prostornog uređenja i zaštite okoliša iz različitih izvora (na lokalnom, kantonalnom i federalnom nivou)  na jednom mjestu, </t>
  </si>
  <si>
    <t>Odgovorno upravljanje prostorom i njegova zaštita.</t>
  </si>
  <si>
    <t>Uspostava baza podataka koje će biti osnov za uspješno i odgovorno upravljanje prostorom</t>
  </si>
  <si>
    <t>Brže i efikasnije rješavanje zahtjeva stranaka o izdavanju akata o građenju.</t>
  </si>
  <si>
    <t xml:space="preserve">Ministarstvo poljoprivrede, vodoprivrede i šumarstva  </t>
  </si>
  <si>
    <t xml:space="preserve">Ministarstvo poljoprivrede, vodoprivrede i šumarstva , Kantonalna uprava za šumarstvo ŠPD "Unsko sanske šume" d.o.o. Bosanska Krupa </t>
  </si>
  <si>
    <t xml:space="preserve">Izrada sektorske strategije poljoprivrede </t>
  </si>
  <si>
    <t>3.1.2.1 Izrada Plana upravljanja otpadom</t>
  </si>
  <si>
    <t>Ministarstvo za građenje,prostorno uređenje i zaštitu okoliša USK</t>
  </si>
  <si>
    <t>Ministarstvo za građenje, prostorno uređenje i zaštitu okoliša</t>
  </si>
  <si>
    <t>3.1.1.3. Plan zaštite okoliša</t>
  </si>
  <si>
    <t>Unapređenje oblasti</t>
  </si>
  <si>
    <t>2.4.3.6. Nabavka zemljišta</t>
  </si>
  <si>
    <t>Bolji i rentabilniji uslovi za rad</t>
  </si>
  <si>
    <t xml:space="preserve"> Bosanski Petrovac, Velika Kladuša</t>
  </si>
  <si>
    <t>Stvaranje uvjeta za kapitalne investicije</t>
  </si>
  <si>
    <t>Modernizacija sredstava za rad i bolja i efikasnija usluga</t>
  </si>
  <si>
    <t>Bosanski Petrovac, Velika Kladuša</t>
  </si>
  <si>
    <t>Bužim, Velika Kladuša, Bosanski Petrovac</t>
  </si>
  <si>
    <t>2.1.3.1. Grant za sport</t>
  </si>
  <si>
    <t>2.1.3.2. Grant za kulturu</t>
  </si>
  <si>
    <t>2.2.3.2. Grant za mlade</t>
  </si>
  <si>
    <t>Ministarstva za pitanja boraca</t>
  </si>
  <si>
    <t>2.1.1.4. Kurikularna reforma u predškolskom obrazovanju</t>
  </si>
  <si>
    <t>2.1.1.5. Kurikularna reforma u  osnovnom  obrazovanju</t>
  </si>
  <si>
    <t>2.1.1.6. Kurikularna reforma u srednjem obrazovanju</t>
  </si>
  <si>
    <t>2.1.1.7. Digitalizacija u osnovnom i srednjem obrazovanju</t>
  </si>
  <si>
    <t>2.1.1.8. Digitalizacija u obrazovanju odraslih</t>
  </si>
  <si>
    <t>2.1.1.9. Edukacija postojećeg nastavnog kadra radi implementacije savremenih kurikuluma u praksi</t>
  </si>
  <si>
    <t>2.1.1.10. Opremanje  srednjih stručnih škola</t>
  </si>
  <si>
    <t>Ministarstvo obrazovanja, nauke, kulture i sporta Unsko-sanskog kantona, Pedagoški zavod Unsko-sanskog kantona</t>
  </si>
  <si>
    <t>Unsko-sanski kanton</t>
  </si>
  <si>
    <t>izrađen i donesen revidirani nastavni plan i program za predškolsko obrazovanje</t>
  </si>
  <si>
    <t>Ministarstvo obrazovanja, nauke, kulture i sporta Unsko-sanskog kantona, Pedagoški zavod Unsko-sanskog kantona, osnovne i srednje škole Unsko-sanskog kantona , Grupacija poslodavaca USK i JU Univerzitet u Bihaću</t>
  </si>
  <si>
    <t>izrađeni i doneseni novi nastavni planovi i programi za osnovno obrazovanje</t>
  </si>
  <si>
    <t>Ministarstvo obrazovanja, nauke, kulture i sporta Unsko-sanskog kantona, Pedagoški zavod Unsko-sanskog kantona,srednje škole Unsko-sanskog kantona</t>
  </si>
  <si>
    <t xml:space="preserve">5 razvijenih kurikuluma u srednjem stručnom obrazovanju </t>
  </si>
  <si>
    <t>Ministarstvo obrazovanja, nauke, kulture i sporta Unsko-sanskog kantona</t>
  </si>
  <si>
    <t>uvedena digitalizacija u obrazovanju odraslih</t>
  </si>
  <si>
    <t xml:space="preserve">2 opremljene srednje stručne škole sa opremom za kvalitetno provođenje  stručnih usmjerenja </t>
  </si>
  <si>
    <t>UNICEF, UNESCO, ILO</t>
  </si>
  <si>
    <t>Ambasada Republike Koreje u Republici Hrvatskoj</t>
  </si>
  <si>
    <t xml:space="preserve">2.1.4.2. Analiza stanja - djeca sa poteškoćama u razvoju </t>
  </si>
  <si>
    <t xml:space="preserve">2.1.4.3. Afirmacija talentiranih učenika u osnovnim i srednjim školama  i izrada kurikuluma za darovite učenike </t>
  </si>
  <si>
    <t>2.1.4.4.podrška afirmaciji učenika pripadnika nacionalnih manjina u u prdškolskim, osnovnoškolskim i srednjokolskim ustanovama</t>
  </si>
  <si>
    <t>500 dje izbjeglica i migranata uključeno u osnovne škole na području Unsko-sanskog kantona</t>
  </si>
  <si>
    <t>Save the Children</t>
  </si>
  <si>
    <t xml:space="preserve">Ministarstvo obrazovanja, nauke, kulture i sporta Unsko-sanskog kantona, Pedagoški zavod </t>
  </si>
  <si>
    <t>50-100% učenika (pripadnika nacionalnih manjina) uključenih u obrazovnih sistem na području Unsko-sanskog kantona</t>
  </si>
  <si>
    <t>poboljšanje uvjeta studiranja kroz primjenu studentskih standarda</t>
  </si>
  <si>
    <t>Ministarstvo obrazovanja, nauke, kulture i sporta Unsko-sanskog kantona, Univerzitet u Bihaću</t>
  </si>
  <si>
    <t>implementacija Zakona o naučno istražvačkoj djelatnosti USK</t>
  </si>
  <si>
    <t>omogućavanje sticanja zvanja kadrovima čiji studijski programi nisu zastupljeni na Univerzitetu u Bihaću</t>
  </si>
  <si>
    <t>Ministarstvo zdravstva, rada i socijalne politike</t>
  </si>
  <si>
    <t>2.4.3.4  Eksproprijacija zemljišta</t>
  </si>
  <si>
    <t>40 stručnih uposlenika centara koji su dodatno educirani</t>
  </si>
  <si>
    <t>Poboljšan položaj 1000 porodica sa djecom</t>
  </si>
  <si>
    <t>2.2.2.1.  Podrška centru za nezbrinutu djecu Duga</t>
  </si>
  <si>
    <t>2.2.2.2. Podrška Sigurnoj kući</t>
  </si>
  <si>
    <t>Zbrinjavanje 250 korisnika Sigurne kuće</t>
  </si>
  <si>
    <t>2.2.2.3. Podrška nevladinim organizacijama u pružanju pomoći roditeljima, te mladima i djeci sa teškoćama u razvoju</t>
  </si>
  <si>
    <t>Podrška za 100 djece sa teškoćama u razvoju</t>
  </si>
  <si>
    <t>Zbrinjavanje 18 korisnika Duge</t>
  </si>
  <si>
    <t>1.1.1.1. Pretvorba nepoljoprivrednog zemljišta u poljoprivredno</t>
  </si>
  <si>
    <t>Definirane postojeće i nove lokacije za iskorištavanje prirodnih bogastava i njihovo stavljanje na raspolaganje</t>
  </si>
  <si>
    <t xml:space="preserve">1.1.3.1. Hidrogeološka istraživanja mineralnih, termalnih i termomineralnih voda od koncesionih naknada </t>
  </si>
  <si>
    <t>1.1.3.2. Subvencije privatnim poduzećima i poduzetnicima- Poticaji u poljoprivrednoj proizvodnji</t>
  </si>
  <si>
    <t>1.1.3.3. Kapitalni grantovi nižim nivoima vlasti-od vodnih naknada</t>
  </si>
  <si>
    <t xml:space="preserve"> 1.2.1.1. Izrada analize prepreka za ulazak u poslovne aktivnosti radi povezivanja i umrežavanja poduzetnika</t>
  </si>
  <si>
    <t xml:space="preserve"> 1.2.2.1. Unapređenje infrastrukture postojećih i izgradnja novih poslovnih zona u USK</t>
  </si>
  <si>
    <t>Ojačane i izgrađene poslovne zone</t>
  </si>
  <si>
    <t>1.2.2.2. Sufinansiranje izrade regulacionog plana /urbanističkog plana uređenja poslovne zone</t>
  </si>
  <si>
    <t xml:space="preserve"> 1.2.3.1. Edukacija subjekata male privrede u oblasti poduzetništva</t>
  </si>
  <si>
    <t>1.2.4.1. Analiza radne snage i potreba na tržištu rada na nivou USK</t>
  </si>
  <si>
    <t>Obezbjeđena radna snaga u skladu sa potrebama tržišta rada</t>
  </si>
  <si>
    <t xml:space="preserve"> 1.3.1.1. Subvencioniranje  prerađivačke industrije kroz modernizaciju i certifikaciju te nabavku novih i unaprjeđenju postojećih tehnologija</t>
  </si>
  <si>
    <t xml:space="preserve"> 1.3.3.1. Podrška sajamskim posjetama i poslovnim susretima na međunarodnom tržištu iz prerađivačke industrije</t>
  </si>
  <si>
    <t>Povećan broj turističkih proizvoda i kapaciteta</t>
  </si>
  <si>
    <t xml:space="preserve">1.4.2.1.Poticanje razvoja i unapređenja dodatnih sadržaja (bazeni, wellness, sadržaji za djecu, zabavni i tematski parkovi, izletišta) </t>
  </si>
  <si>
    <t>1.4.2.3. Postavljanje turističe signalizacije</t>
  </si>
  <si>
    <t>Poboljšana turistička signalizacija u cilju poboljšanja turističe ponude i razvoja turizma</t>
  </si>
  <si>
    <t>1.4.3.1.Izrada publikacije turističkih potencijala USK</t>
  </si>
  <si>
    <r>
      <rPr>
        <sz val="11"/>
        <color theme="1"/>
        <rFont val="Calibri"/>
        <family val="2"/>
        <charset val="238"/>
      </rPr>
      <t>30 % nast</t>
    </r>
    <r>
      <rPr>
        <sz val="11"/>
        <rFont val="Calibri"/>
        <family val="2"/>
        <charset val="238"/>
      </rPr>
      <t>avnog osoblja edukacirano za  implementaciju savremenih kurikuluma u praksi</t>
    </r>
  </si>
  <si>
    <t>2.1.1.11. Primjena Zakona o studentskom standardu</t>
  </si>
  <si>
    <t>2.1.1.12. Grant za naučno- istraživački rad</t>
  </si>
  <si>
    <t>2.1.1.13. Smještaj studenata u studentske domove</t>
  </si>
  <si>
    <t>Stvoreni uslovi za što kvalitetniji život osoba sa teškoćama u razvoju</t>
  </si>
  <si>
    <t>2.4.1.1. Deminiranje poljoprivrednih površina</t>
  </si>
  <si>
    <t>Kupljeno zemljište za izgradnju poslovnog objekta</t>
  </si>
  <si>
    <t>Unapređenje oblasti zaštite okoliša</t>
  </si>
  <si>
    <t>Izrađen registar</t>
  </si>
  <si>
    <t>Provođenje Prostornog plana</t>
  </si>
  <si>
    <t>Poticaji u poljoprivrednoj proizvodnji</t>
  </si>
  <si>
    <t>Promocija poljoprivrede</t>
  </si>
  <si>
    <t>Dekontaminacija poljoprivrednih površina</t>
  </si>
  <si>
    <t>2.2.2.4. Grantovi neprofitnim organizacijama-kantonalna udruženja osoba sa invaliditetom</t>
  </si>
  <si>
    <t>Podrška udruženjima osoba sa invaliditetom</t>
  </si>
  <si>
    <t>Izvršena digitalizacija u 47 osnovnih i 21 srednju školu</t>
  </si>
  <si>
    <t>Potrajnost gospodarenja šuma</t>
  </si>
  <si>
    <t>Promicanje i unapređenje lovstva</t>
  </si>
  <si>
    <t>Stvaranje imidža društveno-odgovornog poslovanja državnim šumama</t>
  </si>
  <si>
    <t>Utvrditi stanje podzemnih voda</t>
  </si>
  <si>
    <t xml:space="preserve"> Poboljšati stanje kvaliteta  voda i zaštita od poplava</t>
  </si>
  <si>
    <t xml:space="preserve">Fond za zaštitu okoliša F BiH </t>
  </si>
  <si>
    <t>Gata</t>
  </si>
  <si>
    <t>Bolje upravljanje i bolji tok pacijenta</t>
  </si>
  <si>
    <t>Bihać</t>
  </si>
  <si>
    <t>Obezbjeđenje sigurnih uvjeta rada</t>
  </si>
  <si>
    <t>Zdravstvene ustanove</t>
  </si>
  <si>
    <t>2.3.2.1. Rano otkrivanje raka dojke</t>
  </si>
  <si>
    <t>2.3.2.2. Rano otkrivanje raka debelog crijeva</t>
  </si>
  <si>
    <t>2.3.2.3. Rano otkrivanje raka grlića maternice</t>
  </si>
  <si>
    <t>Uspostavljen sistem za rano otkrivanje raka dojke</t>
  </si>
  <si>
    <t>Uspostavljen sistem za rano otkrivanje raka debelog crijeva</t>
  </si>
  <si>
    <t>Uspostavljen sistem za rano otkrivanje raka grlića maternice</t>
  </si>
  <si>
    <t>Ministarstvo zdravstva, rada i socijalne politike,  Zdravstvene ustanove</t>
  </si>
  <si>
    <t>2.3.3.2. Razvoj vanbolničke palijativne njege za onkološke bolesnike</t>
  </si>
  <si>
    <t>2.3.3.3. Razvoj bolničke palijativne njege za onkološke bolesnike</t>
  </si>
  <si>
    <t>2.3.3.4. Tehničko opremanje ustanova za usluge sekundarnog i tercijarnog nivoa</t>
  </si>
  <si>
    <t>Uspostavljena vanbolnička palijativna njega</t>
  </si>
  <si>
    <t>Uspostavljena bolnička palijativna njega</t>
  </si>
  <si>
    <t>Tehničko opremanje  ustanova sekundarnog nivoa (izgradnja i opremanje objekata, nabavka opreme, uvođenje novih procedura)</t>
  </si>
  <si>
    <t xml:space="preserve">izrada kurikuluma iz 4 naučne oblasti u skladu sa preporukama PISA i TIMMS istraživanja </t>
  </si>
  <si>
    <t>Unapređenje invalidskog sporta</t>
  </si>
  <si>
    <t>Udruženje "Žene sa Une"</t>
  </si>
  <si>
    <t>2.2.1.2. Stručno usavršavanje uposlenika centara za socijalni rad iz oblasti nasilje u porodici, maloljetničke delikvencije i međuvršnjačkog nasilja</t>
  </si>
  <si>
    <t>2.2.1.3. Poboljšanje položaja porodica sa djecom, a posebno porodica sa 3 i više djece</t>
  </si>
  <si>
    <t>Ministarstvo zdravstva, rada i socijalne politike- Lječilište Gata</t>
  </si>
  <si>
    <t xml:space="preserve">1.4.2.4. Izgradnja pješačkih mostova </t>
  </si>
  <si>
    <t>Izgrađeni pješački mostovi</t>
  </si>
  <si>
    <t>Eletrifikacija odlagališta</t>
  </si>
  <si>
    <t xml:space="preserve">3.2.2.1. Javni poziv za dodjelu sredstava ekoloških naknada za javna preduzeća </t>
  </si>
  <si>
    <t>3.2.2.3. Izgradnja i rekonstrukcija kanalizacionih mreža u Unsko-sanskom kantonu</t>
  </si>
  <si>
    <t>Gradovi i općine Unsko-sanskog kantona</t>
  </si>
  <si>
    <t>Povećan stepen pokrivenosti kanalizacionom mrežom u Unsko-sanskom kantonu</t>
  </si>
  <si>
    <t>3.2.2.3. Izgradnja i rekonstrukcija vodovodnih mreža u Unsko-sanskom kantonu</t>
  </si>
  <si>
    <t>Povećan stepen pokrivenosti vodovodnom  mrežom u Unsko-sanskom kantonu</t>
  </si>
  <si>
    <t>Zamjenjena postojeća rasvjeta LED rasvjetom</t>
  </si>
  <si>
    <t>Ministarstvo obrazovanja, nauke, kulture i sporta</t>
  </si>
  <si>
    <t>2.2.3.3. Projekat omladinska banka</t>
  </si>
  <si>
    <t>Grad Cazin</t>
  </si>
  <si>
    <t xml:space="preserve">Mladi realizirali najmanje 30 projekata i najmanje 150 volonter uključeno u projekte neformalnig grupa mladih </t>
  </si>
  <si>
    <t>Cazin</t>
  </si>
  <si>
    <t>1.4.2.5. Obnova tvrđave Ostrožac</t>
  </si>
  <si>
    <t xml:space="preserve">Povećan broj turističkih posjeta </t>
  </si>
  <si>
    <t xml:space="preserve">1.4.2.6. Obnova kuće Nurije Pozderca </t>
  </si>
  <si>
    <t>Kuća Nurije Pozderca uvrštena u redovnu turističku ponudu</t>
  </si>
  <si>
    <t>1.4.2.7. Istraživanje potencijala termomineralnih voda u Rujnici</t>
  </si>
  <si>
    <t xml:space="preserve">Izrađen projektni prijedlog za izgradnju turističko rekreativnog centra </t>
  </si>
  <si>
    <t>Češka razvojna agencija</t>
  </si>
  <si>
    <t>Općina Sanski Most</t>
  </si>
  <si>
    <t>1.2.4.2. Kreiranje programa stručne dokvalifikacije u sklopu poslovnih subjekta</t>
  </si>
  <si>
    <t xml:space="preserve"> Sanski Most</t>
  </si>
  <si>
    <t>Kreirani i implementirani programi stručne dokvalifikacije u sklopu tri privredna subjekta do kraja 2023. godine zaposleno 60 lica</t>
  </si>
  <si>
    <t>1.2.4.3. Podrška srednjem strukovnom obrazovanju u cilju unapređenja kvalitete rada</t>
  </si>
  <si>
    <t xml:space="preserve">Unapređeni ljudski i tehnički kapaciteti MSŠ i SPŠ Sanus Futurum </t>
  </si>
  <si>
    <t>Uposleno 20 lica u lokalnim privrednim subjektima do 2021.</t>
  </si>
  <si>
    <t xml:space="preserve">1.2.2.3. Podrška izgradnji novih poslovnih subjekata u proizvodnji i poljoprivrednoj djelatnosti </t>
  </si>
  <si>
    <t>Izgrađeno 1000 m2 poslovnih subjekata godišnje</t>
  </si>
  <si>
    <t>1.2.2.4. Proširenje putne trase u okviru poslovne zone Šejkovača</t>
  </si>
  <si>
    <t>Putna trasa u okviru poslovne zone Šejkovača proširena za 750 m do kraja 2022.</t>
  </si>
  <si>
    <t>1.2.2.5. Osnivanje poslovne zone "Zdena" sa izradom prostono planske dokumenatcije</t>
  </si>
  <si>
    <t>Urađena i usvojena odluka o osnivanju poslovne zone i urađen regulacioni plna</t>
  </si>
  <si>
    <t>Sanski Most</t>
  </si>
  <si>
    <t xml:space="preserve">40 stipendiranih studenata </t>
  </si>
  <si>
    <t>1.2.4.4. Uključivanje dijaspore u programe transfera znanja i tehnologija iz strukovnog obrazovanja u skladu sa potrebama lokalne privrede</t>
  </si>
  <si>
    <t xml:space="preserve">Kreiran plan i sproveden plan stručne dokvalifikacije za deficitarna zanimanja uz mentorstvo dijaspore. Izvršena implementacija novih znanja i tehnologija na bazi lokalnih potreba </t>
  </si>
  <si>
    <t>3.1.2.3. Sanacija gradske deponije Sanska brda</t>
  </si>
  <si>
    <t>Izvedeni radovi na 8000m2 deponije</t>
  </si>
  <si>
    <t>Općina Bosanski Petrovac</t>
  </si>
  <si>
    <t>Bosanski Petrovac</t>
  </si>
  <si>
    <t xml:space="preserve">Općina Bosanski Petrovac </t>
  </si>
  <si>
    <t>Unaprijeđena turistička infrastruktura</t>
  </si>
  <si>
    <t>1.4.3.2. Promocija turističke i kulturne ponude</t>
  </si>
  <si>
    <t>Promocija općine</t>
  </si>
  <si>
    <t xml:space="preserve">2.2.3.4. Podrška razvoju obrazovanja i aktivnostima djece i mladih </t>
  </si>
  <si>
    <t>1.2.4.5. Unapređenje institucionalne saradnje između privrednika, obrazovnih institucija i općine</t>
  </si>
  <si>
    <t>Općina Velika Kladuša</t>
  </si>
  <si>
    <t>Sanirana deponija</t>
  </si>
  <si>
    <t>Velika Kladuša</t>
  </si>
  <si>
    <t>Ključ</t>
  </si>
  <si>
    <t>Uređen Stari grad Ključ</t>
  </si>
  <si>
    <t>Općina Ključ</t>
  </si>
  <si>
    <t>Uređena deponija</t>
  </si>
  <si>
    <t>2.4.2.1.  Provođenje preventivnih mjera zaštite i spašavanja i ublažavanja djelovanja istih</t>
  </si>
  <si>
    <t>Ministarstvo zdravstva, rada i socijalne politike, Grad Bihać</t>
  </si>
  <si>
    <t>Grad Bihać</t>
  </si>
  <si>
    <t>Spriječene i ublažene prirodne i druge nesreće</t>
  </si>
  <si>
    <t>Izgrađena sportska dvorana</t>
  </si>
  <si>
    <t>300000 Fed Min finansija, 18000 Grad Bihać</t>
  </si>
  <si>
    <t>2.1.3.5. Dogradnja i sanacija sportske dvorane "Luke"</t>
  </si>
  <si>
    <t>Sanirana sportska dvorana</t>
  </si>
  <si>
    <t>Grad Bihać i donatori</t>
  </si>
  <si>
    <t>1.4.3.3. Program razvoja turizma</t>
  </si>
  <si>
    <t xml:space="preserve">Grad Bihać, Turistička zajednica Grada Bihaća </t>
  </si>
  <si>
    <t>Promocija grada</t>
  </si>
  <si>
    <t>1.4.3.4. ISTER - Promocija rimsko-kulturnog naslijeđa</t>
  </si>
  <si>
    <t>JU Razvojna agencija Unsko-sanskog kantona</t>
  </si>
  <si>
    <t>Vlada Unsko-sanskog kantona, JU Razvojna agencija Unsko-sanskog kantona</t>
  </si>
  <si>
    <t>Promocija rimsko-kulturnog naslijeđa</t>
  </si>
  <si>
    <t>Izgrađeni kapaciteti za upotrebu obnovljivih izvora energije i energetske efikasnosti</t>
  </si>
  <si>
    <t xml:space="preserve">2.1.2.1. Rekonstrukcija školskih objekata </t>
  </si>
  <si>
    <t>Rekonstrukcija i modernizacija školskih prostorija</t>
  </si>
  <si>
    <t>Dodatnih 30ha poljoprivrednog zemljišta</t>
  </si>
  <si>
    <t>1.1.2.1. Izrada Studije istraživanja i/ili opravdanosti eksploatacije i korištenja prirodnih resursa</t>
  </si>
  <si>
    <t>1.1.2.2. Izrada Šumskogospodarskih osnova</t>
  </si>
  <si>
    <t>1.1.2.3. Grant neptrofitnim organizacijama-za korištenje lovišta</t>
  </si>
  <si>
    <t>1.1.2.4. Certifikacija šuma</t>
  </si>
  <si>
    <t>Podrška poduzetnicima kroz kreditiranje</t>
  </si>
  <si>
    <t>Poboljšana saradnja</t>
  </si>
  <si>
    <t xml:space="preserve">1.2.3.1. Obuka menadžmenta preduzeća za strateško planiranje </t>
  </si>
  <si>
    <t xml:space="preserve"> 1.2.3.2.Sektorske stručne obuke za jačanje kapaciteta ljudskih resursa u privredi </t>
  </si>
  <si>
    <t xml:space="preserve"> 1.4.2.2. Podrška nastupu na turističkim sajmovima i događajima</t>
  </si>
  <si>
    <t>2.1.1.14. Stipendiranje studenata deficitarnih stručnih usmjerenja</t>
  </si>
  <si>
    <t>Razvoj sporta</t>
  </si>
  <si>
    <t>Razvoj kulture</t>
  </si>
  <si>
    <t>2.1.3.4. Završetak radova na izgradnji sportske dvorane OŠ Kamenica - PŠ Izačić</t>
  </si>
  <si>
    <t>2.2.3.4. Invalidni sport</t>
  </si>
  <si>
    <t>2.1.3.3. Završetak radova na izgradnji sportske dvorane OŠ Brekovica - PŠ Jezero</t>
  </si>
  <si>
    <t xml:space="preserve">Uključeno 90-100 učenika sa poteškoćama u razvoju a na osnovu rješenja o kategorizaciji i rekategorizaciji izdata od nadležnih institucija. </t>
  </si>
  <si>
    <t>Podrška organizacijama koje se bave pitanjima mladih</t>
  </si>
  <si>
    <t>Podrška obrazovanju i mladima</t>
  </si>
  <si>
    <t>Ministarstvo zdravstva, rada i socijalne politike, Zavod zdravstvenog osiguranja,  Zdravstvene ustanove</t>
  </si>
  <si>
    <t>Zavod zdravstvenog osiguranja i zdravstvene ustanove</t>
  </si>
  <si>
    <t>Povećan kvalitet pružanja zdravstvenih usluga</t>
  </si>
  <si>
    <t>Ministarstvo zdravstva, rada i socijalne politike, ZU kantonalna bolnica "Dr.Irfan Ljubijnakić""Bihać</t>
  </si>
  <si>
    <t>Smanjiti troškove energenata u Bolnici termoizolacijom zgrade  Kasindol u kojoj su smješteni odjeli očnog,ORL, onkologija,fizikalna medicina, gastroenterologija i dr.</t>
  </si>
  <si>
    <t>Igrađena ambulanta u MZ Orašac</t>
  </si>
  <si>
    <t>Ministarstvo zdravstva, rada i socijalne politike, Zavod zdravstvenog osigiranja, Zavod za javno zdravstvo</t>
  </si>
  <si>
    <t xml:space="preserve">Zavod zdravstvenog osiguranja </t>
  </si>
  <si>
    <t>2.3.3.1. Razvoj dijagnostičko-terapijskog Centra u KB Dr.Irfan Ljubijankić Bihać za pružanje usluga visoko-diferencirane zdravstvene zaštite na području USK-a</t>
  </si>
  <si>
    <t>Ministarstvo zdravstva, rada i socijalne politike, ZU kantonalna bolnica "Dr.Irfan Ljubijnakić"Bihać</t>
  </si>
  <si>
    <t>Uspostavljanjem zlatnih standarda u kardiologiji , radioterapiji, IMRT, radiokirurgiji,neurologiji , kao i dijagnostici, će se smanjiti troškovi kako usluga koje se plaćaju Kliničkim centrima, tako i troškovi prevoza naših pacijenata u Kliničke centre koji su udaljeni više od 300 km od bolnice</t>
  </si>
  <si>
    <t>Zavod zdravstvenog osigiranja</t>
  </si>
  <si>
    <t>Ministarstvo zdravstva, rada i socijalne politike, Zavod zdravstvenog osigiranja, ZU kantonalna bolnica "Dr.Irfan Ljubijnakić"Bihać</t>
  </si>
  <si>
    <t>Ministarstvo zdravstva, rada i socijalne politike, Zavod zdravstvenog osigiranja, zdravstvene ustanove</t>
  </si>
  <si>
    <t>Ministarstvo zdravstva, rada i socijalne politike,  ZU kantonalna bolnica "Dr.Irfan Ljubijnakić"Bihać, Lječilište Gata, Zavod za javno zdravstvo</t>
  </si>
  <si>
    <t>Ministarstvo unutrašnjih poslova</t>
  </si>
  <si>
    <t>Ministarstvo unutrašnjih poslova - Uprava policije</t>
  </si>
  <si>
    <t xml:space="preserve">2.4.3.1. Obuka novouposlenih policajaca </t>
  </si>
  <si>
    <t xml:space="preserve">2.4.3.2.Jačanje kapaciteta uprave policije kroz zapošljavanje </t>
  </si>
  <si>
    <t xml:space="preserve"> 78 stručno osposobljenih kadeta</t>
  </si>
  <si>
    <t xml:space="preserve"> 180 uposlenih kadeta</t>
  </si>
  <si>
    <t>2.4.3.3.Izgradnja i rekonstrukcija objekata za potrebe policijskih stanica i Odsjeka za administraciju te spajanje svih iznajmljenih lokacija u jedan prostor u vlasništvu Ministarstva</t>
  </si>
  <si>
    <t>2.4.3.5 Nabavka opreme specifične za rad policijskih struktura-specijalna oprema i prevozna oprema</t>
  </si>
  <si>
    <t>3.1.1.2. Projekat izrade detaljne planske dokumentacije za područja  prirodnog i kulturno-historijskog naslijeđa od značaja za Kanton</t>
  </si>
  <si>
    <t>Uređenje i unapređenje oblasti upravljanja otpadom</t>
  </si>
  <si>
    <t>3.1.2.2. Unapređenje upravljanja otpadom po planu prilagođavanja - deponija Meždre</t>
  </si>
  <si>
    <t>3.1.3.1. Poboljšanja energetske efikasnosti u zgradarstvu na području Unsko-sanskog kantona</t>
  </si>
  <si>
    <t>3.1.3.2. Javni poziv za dodjelu sredstava ekoloških naknada za nevladine organizacije</t>
  </si>
  <si>
    <t>3.1.3.3. Javni poziv za dodjelu sredstava ekoloških naknada za privatna preduzeća i poduzetnike</t>
  </si>
  <si>
    <t xml:space="preserve">3.1.3.4.  Izrada Registra emisija u zrak za USK </t>
  </si>
  <si>
    <t>3.1.3.5. Zamjena postojeće javne rasvjete LED rasvjetom</t>
  </si>
  <si>
    <t>3.1.3.6. Fond za subvencioniranje energetske efikasnosti</t>
  </si>
  <si>
    <t xml:space="preserve">3.1.3.7. Wood key - Energetska tranzicija poticanjem tržišta drvne biomase kroz nove inovativne investicijske koncepte </t>
  </si>
  <si>
    <t>3.1.3.8. Compose - izgradnja kapaciteta za upotrebu obnovljivih izvora energije i energetske efikasnosti</t>
  </si>
  <si>
    <t>Potaknuti regionalnu energetsku tranziciju poticanjem tržišta drvne biomase kroz nove inovativne investicijske koncepte – ugovaranje prodaje toplinske energije iz biomase, zasnovano na održivoj upotrebi regionalnih dostupnih obnovljivih izvora energije (drvo), što dovodi do povećane energetske sigurnosti, čistijeg okoliša i održive privrede u prekograničnom području</t>
  </si>
  <si>
    <t>3.2.1.1.  Izrada i usvajanje Prostornog plana Unsko-sanskog kantona za period od 20 godina</t>
  </si>
  <si>
    <t>3.2.1.2. Provođenje Prostornog plana USK-a</t>
  </si>
  <si>
    <t xml:space="preserve">3.2.1.3. Sufinansiranje izrade i izmjena i dopuna prostornih planova gradova/općina Unsko-sanskog kantona </t>
  </si>
  <si>
    <t>3.2.1.34. Izrada Orto-foto snikma USK-a</t>
  </si>
  <si>
    <t>3.2.1.6.  Sufinansiranje uspostave GIS-a u JLS</t>
  </si>
  <si>
    <t>3.2.1.7. Uspostava e-građevinske dozvole</t>
  </si>
  <si>
    <t>3.2.1.5. Uspostava GIS-a u oblasti prostornog planiranja i korištenja zemljišta</t>
  </si>
  <si>
    <t>Unapređenje oblasti induvidualne i zajedničke komunalne potrošnje</t>
  </si>
  <si>
    <t>Postavljeni temelji za dugoročan i planski pristup razvoju turizma u USK-u</t>
  </si>
  <si>
    <t>Uspostavljeni poslovni inkubator pruža zajedničke usluge za novoosnovana preduzeća</t>
  </si>
  <si>
    <t>s</t>
  </si>
  <si>
    <t>Povećani smještajni kapaciteti lječilišta Gata za 20% u odnosu na trenutno stanje</t>
  </si>
  <si>
    <t>3.1.2.4. Sanacija opće deponije Velika Kladuša</t>
  </si>
  <si>
    <t>Meždre</t>
  </si>
  <si>
    <t>Općina Bosanska Krupa, Grad Cazin</t>
  </si>
  <si>
    <t>Grad Cazin, Općina Bosanska Krupa</t>
  </si>
  <si>
    <t>2.1.4.1.Obrazovanje za djecu u pokretu</t>
  </si>
  <si>
    <t>2.2.1.1. Uklanjanje arhitektonskih barijera</t>
  </si>
  <si>
    <t>Ministarstvo poljoprivrede, vodoprivrede i šumarstva, Poljoprivredni zavod</t>
  </si>
  <si>
    <t>Robne rezerve</t>
  </si>
  <si>
    <t>3.2.3.1. JP Aerodrom Bihać</t>
  </si>
  <si>
    <t>Grad Bihać,  JP Aerodrom Bihać</t>
  </si>
  <si>
    <t>JU Služba za zapošljavanje USK</t>
  </si>
  <si>
    <t xml:space="preserve">Zapošljavanje 700-750 osoba sa evidencije nezaposlenih </t>
  </si>
  <si>
    <t>Samozapošljavanje 200-220 osoba sa evidencije nezposlenih</t>
  </si>
  <si>
    <t>Osposobljeni kandidati u određenom zanimanju za tržište rada</t>
  </si>
  <si>
    <t>Federalni zavod za zapošljavanje</t>
  </si>
  <si>
    <t>JU Služba za zapošljavanje USK, UNDP</t>
  </si>
  <si>
    <t>Zdravstvene ustanove sekundarnog i tercijalnog nivoa</t>
  </si>
  <si>
    <t>Osiguranje monimalnih potreba stanovništva i privrede u uslovima prirodnih nepogoda i drugih vanrednih prilika, intervencije na tržištu u uslovima poremećaja u snabdijevanju stanovništva i privrede</t>
  </si>
  <si>
    <t>SC: 3. Održiva upravljanje okolišem, prirodnim i infratsrukturnim resursima</t>
  </si>
  <si>
    <t>SP: Administrativni centar Vlade Unsko-sanskog kantona (tehnička dokumentacija)</t>
  </si>
  <si>
    <t>Vođenje matičnog knjigovodstva, izrada prigojnih kartona, matičnih listova, softvresko uvezivanje sa CUSS, izrada uzgojnih programa za svaku pasminu kategorija stoke i kontrola proizvodnosti uzgajanih grla.</t>
  </si>
  <si>
    <t>Elektronska prijava i odjava turista</t>
  </si>
  <si>
    <t>Izrada strategije razvoja turizma</t>
  </si>
  <si>
    <t>1.4.1.1. Podrška poduzetništvu u turizmu (subvencije)</t>
  </si>
  <si>
    <t xml:space="preserve">1.4.1.2. Inicijalizacija Sistema za prijavu i odjavu turista </t>
  </si>
  <si>
    <t>1.2.1.2. Program poticaja razvoja male privrede (subvencije)</t>
  </si>
  <si>
    <t xml:space="preserve"> 1.2.1.3. Promocija investicionih mogućnosti u USK  (Vodič za investitore) </t>
  </si>
  <si>
    <t xml:space="preserve"> 1.2.1.4. Izrada publikacije „Izvozne mogućnosti privrede USK“ </t>
  </si>
  <si>
    <t>1.2.1.5. Subvencije javnim preduzećima - poljoprivredni sajmovi prezentacije i izložbe</t>
  </si>
  <si>
    <t xml:space="preserve">1.2.1.6. Podrška i sufinansiranje projekata zapošljavanja </t>
  </si>
  <si>
    <t>1.2.1.7. Kreditno-garantni fond (KGF)</t>
  </si>
  <si>
    <t xml:space="preserve">1.2.1.8. Program sufinanciranja zapošljavanja </t>
  </si>
  <si>
    <t xml:space="preserve">1.2.1.9. Program sufinanciranja samozapošljavanja </t>
  </si>
  <si>
    <t>1.2.1.10. Stručno osposobljavanje za deficitarna zanimanja</t>
  </si>
  <si>
    <t>Upostavljanje poslovnog inkubatora</t>
  </si>
  <si>
    <t>2.3.1.1. Integracija zdravstvenog informacionog sistema na nivou Kantona hardversko  i softversko opremanje ZU</t>
  </si>
  <si>
    <t>2.3.1.2.Sanacija, rekonstrukcija, adaptacija Domova zdravlja (ambulante, laboratorij i dr), kao i utopljavanje zdravstvenih ustanova  i nabavka stolarije</t>
  </si>
  <si>
    <t>2.3.1.3. Saniranje Doma  zdravlja Bihać, kao posljedica zemljotresa iz decembra 2020.g. (izgradnja , rekonstrukcija, adaptacija)</t>
  </si>
  <si>
    <t>2.3.1.4. Projekat energetske efikasnosti</t>
  </si>
  <si>
    <t>2.3.1.5. Nabavka medicinsko-tehničke opreme (uređaja), sanitetskih vozila i drugo u primarnoj zdravstvneoj zaštiti</t>
  </si>
  <si>
    <t>2.3.1.6. Izgradnja ambulante u Mjesnoj zajednici Orašac</t>
  </si>
  <si>
    <t>Ministarstvo poljoprivrede, vodoprivrede i šumarstva</t>
  </si>
  <si>
    <t>Postavljeni temelji za dugoročan i planski pristup razvoj poljoprivrede  u USK-u</t>
  </si>
  <si>
    <t xml:space="preserve"> Kantonalna uprava civilne zaštite, gradovi i općine </t>
  </si>
  <si>
    <t xml:space="preserve">1.1.1.2.ačanje uzgojno selekcijske službe Unsko sanskog kantona </t>
  </si>
  <si>
    <t>Ministarstvo privrede, JU Razvojna agencija Unsko-sanskog kantona</t>
  </si>
  <si>
    <t>Ministarstvo privrede; JU Razvojna agencija Unsko-sanskog kantona</t>
  </si>
  <si>
    <t>1.2.2.6. Unapređenje poslovne infrastukture i promocije općine za privlačenje novih investicija</t>
  </si>
  <si>
    <t>3.1.2.6. Uređenje deponije Ključ</t>
  </si>
  <si>
    <t>3.1.2.5. Sanacija deponije Vaganac</t>
  </si>
  <si>
    <t xml:space="preserve">Rekonstrukcija i povećanje smještajnih kapacitata, kao i boljeg korištenja prirodnih resursa Lječilišta Gata </t>
  </si>
  <si>
    <t>1.4.2.8. Geološka istraživanja na području grada Bihaća (Gata)</t>
  </si>
  <si>
    <t>1.4.2.9. Unapređenje turističke infrastrukture (Stari grad Bjelaj, spomen muzej Jova Bijelić, projekt Via-Dinarica)</t>
  </si>
  <si>
    <t>1.4.2.10. Uređenje Starog grada Ključ</t>
  </si>
  <si>
    <t>Izrađen projekat geološko - istraživačkih radova na području Gate</t>
  </si>
  <si>
    <t xml:space="preserve">Grad Bihać, Turistička zajednica Grada Bihaća, donatori </t>
  </si>
  <si>
    <t>3.1.2.7. Izgradnja reciklažnih dvorišta</t>
  </si>
  <si>
    <t>Izgrađeno reciklažno dvorište</t>
  </si>
  <si>
    <t>JKP Komrad /Grad Bihać/ Fond za zaštitu okoliša FBiH/ Eko Pak</t>
  </si>
  <si>
    <t>3.1.3.9. Integralna  energetska obnova javnih zgrada u vlasništvu Grada Bihaća</t>
  </si>
  <si>
    <t>Obnovljene javne zgrade (energetska efikasnost)</t>
  </si>
  <si>
    <t>1.2.2.7.Pripremanje i opremanje građevinskog zemljišta u Poslovnoj zoni Ripač</t>
  </si>
  <si>
    <t>Stvoreni uslovi za uspostavljanje poslovne zone</t>
  </si>
  <si>
    <t>Grad Bihać, Općina Bosanska Krupa</t>
  </si>
  <si>
    <t>Bihać, Bosanska Krupa</t>
  </si>
  <si>
    <t xml:space="preserve">3.1.2.8. Sanacija deponije Kruškovača            </t>
  </si>
  <si>
    <t>2.2.2.5.  Dnevni centar za djecu i porodice u riziku</t>
  </si>
  <si>
    <t>Osigurane direktne usluge podrške djeci i porodicama u riziku</t>
  </si>
  <si>
    <t>2.2.3.5. Lokalni volonterski servis</t>
  </si>
  <si>
    <t>Poboljšan angažman mladih</t>
  </si>
  <si>
    <t>2.2.3.6. Novi lideri Unsko-sanskog kantona</t>
  </si>
  <si>
    <t>Stvoreni novi mladi lideri USK koji će stečenim znanjem i poslovnim vezama postati aktivni sudionici u napretku zajednice i pozitivno doprinijeti njenom razvoju</t>
  </si>
  <si>
    <t>Privredna komora Unsko-sanskog kantona</t>
  </si>
  <si>
    <t>USAID</t>
  </si>
  <si>
    <t>1.2.1.11. Akademija ženskog poduzetništva</t>
  </si>
  <si>
    <t>Poslovne žene educirane za top menadžerice</t>
  </si>
  <si>
    <t>JLS</t>
  </si>
  <si>
    <t>Grad Cazin (550.000 za 2021,2022 i 2023), općina Sanski Most (po 100.000), općina Bosanski Petrovac (190000 za 2021), općina Velika Kladuša (250000 za 2021), grad Bihać (50.000 za 2021), općina Bužim (150.000  za 2021)</t>
  </si>
  <si>
    <t>Općina Sanski Most (20.000)</t>
  </si>
  <si>
    <t>Grad Cazin (200.000), općina Ključ (50.000), grad Bihać (643.987)</t>
  </si>
  <si>
    <t>Općina Sanski Most (300.000), ostali donatori (150.000)</t>
  </si>
  <si>
    <t xml:space="preserve">Općina Sanski Most </t>
  </si>
  <si>
    <t>Općina Bosanski Petrovac (100.000), Federalno ministarstvo razvoja i Fond za zaštitu okoliša FBiH  (200.000)</t>
  </si>
  <si>
    <t xml:space="preserve"> Općina Bosanski Petrovac (30.000), Federalni zavod za zapošljvanje i Federalno ministarstvo za izbjegla i raseljena lica (70.000)</t>
  </si>
  <si>
    <t xml:space="preserve"> Općina Bosanska Krupa (100.000),  grad Bihać (180.000)</t>
  </si>
  <si>
    <t>Grad Cazin (25.000), Federacija BiH (30.000)</t>
  </si>
  <si>
    <t>Grad Cazin (120.000), Federacija BiH (103.000)</t>
  </si>
  <si>
    <t>Općina Bosanski Petrovac (51.500), Federalno ministrstvo kulture i sporta i UNDP Via Dinarica (150.500)</t>
  </si>
  <si>
    <t xml:space="preserve"> Lječilište Gata (50.000), Javno-privatni partneri (2.024.209)</t>
  </si>
  <si>
    <t>Grad Cazin (51.000), Fondacija Mozaik (60.000)</t>
  </si>
  <si>
    <t>Općina Bosanski Petrovac (214.830), Fondacija Mozaik (40.920)</t>
  </si>
  <si>
    <t>Kantonalna bolnica "Dr. Irfan Ljubijankić" Bihać</t>
  </si>
  <si>
    <t>Grad Bihać (76.000), Federalno ministarstvo finansija (120.000 )</t>
  </si>
  <si>
    <t>Javno-privatni partneri</t>
  </si>
  <si>
    <t>Općina Sanski Most (60.000), Grad Bihać (BH Mac 907.500)</t>
  </si>
  <si>
    <t>Općina Ključ (21.676), grad Bihać (470.000), grad Cazin (226.000), općina Bužim (345.000), općina Velika Kladuša (502.600), općina Sanski Most (50.000), općina Bosanska Krupa (213.900)</t>
  </si>
  <si>
    <t xml:space="preserve"> Općina Bosanski Petrovac (5.340), Fond za zaštitu okoliša FBiH (23.000)</t>
  </si>
  <si>
    <t>Općina Bosanska Krupa (75.000), Općina Sanski Most (146.000)</t>
  </si>
  <si>
    <t>Općina Sanski Most (120.000), općina Velika Kladuša (150.000), općina Ključ (20.000), Općina Bosanski Petrovac (51.150), grad Bihać (225.564)</t>
  </si>
  <si>
    <t>3.2.2.2. Podrška općinama u unapređenju stanja u oblasti zaštite okoliša (ekološke nakande)</t>
  </si>
  <si>
    <t xml:space="preserve"> Federacija Bosne i Hercegovine</t>
  </si>
  <si>
    <t>Općina Bosanska Krupa (100.000), općina Sanski Most (125000 za 2021), općina Bosanski Petrovac (494.200 za 2021, 200.000 za 2022 i 90.000 za 2023), općina Velika Kladuša (120.000), grad Bihać (56.000 za 2021)</t>
  </si>
  <si>
    <t>Općina Bosanska Krupa (135.000), grad Cazin i Federacija BiH (562.307), grad Bihać (7.669.000), općina Bosanski Petrovac (1.409.477), općina Velika Kladuša (540.000),  Sanski Most (220.000 za 2021, 100.000 za 2022, 50.000 za 2023)</t>
  </si>
  <si>
    <t>AKCIONI PLAN ZA PERIOD 2021.-2024.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</si>
</sst>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n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67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11" fillId="3" borderId="1" xfId="0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4" fontId="13" fillId="4" borderId="1" xfId="0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0" fontId="13" fillId="5" borderId="0" xfId="0" applyFont="1" applyFill="1" applyAlignment="1">
      <alignment wrapText="1"/>
    </xf>
    <xf numFmtId="0" fontId="13" fillId="5" borderId="0" xfId="0" applyFont="1" applyFill="1"/>
    <xf numFmtId="164" fontId="13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1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164" fontId="13" fillId="4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right" vertical="center" wrapText="1"/>
    </xf>
    <xf numFmtId="164" fontId="13" fillId="5" borderId="1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right" vertical="center" wrapText="1"/>
    </xf>
    <xf numFmtId="164" fontId="15" fillId="6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wrapText="1"/>
    </xf>
    <xf numFmtId="164" fontId="15" fillId="5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3" fillId="5" borderId="1" xfId="0" applyFont="1" applyFill="1" applyBorder="1" applyAlignment="1">
      <alignment horizontal="left" wrapText="1"/>
    </xf>
    <xf numFmtId="3" fontId="13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20" fillId="5" borderId="1" xfId="1" applyFont="1" applyFill="1" applyBorder="1" applyAlignment="1">
      <alignment horizontal="left" vertical="center"/>
    </xf>
    <xf numFmtId="164" fontId="15" fillId="6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3">
    <cellStyle name="Normal 5" xfId="2"/>
    <cellStyle name="Normalno" xfId="0" builtinId="0"/>
    <cellStyle name="Obično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tabSelected="1" zoomScale="90" zoomScaleNormal="90" workbookViewId="0">
      <selection activeCell="D6" sqref="D6"/>
    </sheetView>
  </sheetViews>
  <sheetFormatPr defaultColWidth="8.85546875" defaultRowHeight="15" outlineLevelCol="1" x14ac:dyDescent="0.25"/>
  <cols>
    <col min="1" max="1" width="45.7109375" style="68" customWidth="1"/>
    <col min="2" max="2" width="12.28515625" style="7" hidden="1" customWidth="1" outlineLevel="1"/>
    <col min="3" max="3" width="12.28515625" style="75" customWidth="1" collapsed="1"/>
    <col min="4" max="4" width="27.140625" style="3" customWidth="1"/>
    <col min="5" max="5" width="25.85546875" style="3" customWidth="1"/>
    <col min="6" max="6" width="50.7109375" style="75" customWidth="1"/>
    <col min="7" max="7" width="14" style="75" customWidth="1"/>
    <col min="8" max="8" width="29.42578125" style="75" customWidth="1"/>
    <col min="9" max="10" width="16.140625" style="1" customWidth="1"/>
    <col min="11" max="12" width="14" style="1" customWidth="1"/>
    <col min="13" max="13" width="18.42578125" style="1" customWidth="1"/>
    <col min="14" max="16" width="17.28515625" style="2" customWidth="1"/>
    <col min="17" max="17" width="41" style="85" customWidth="1"/>
    <col min="18" max="18" width="46" style="4" customWidth="1"/>
    <col min="19" max="259" width="9.140625" style="4"/>
    <col min="260" max="260" width="37.28515625" style="4" customWidth="1"/>
    <col min="261" max="261" width="27.140625" style="4" customWidth="1"/>
    <col min="262" max="262" width="25.85546875" style="4" customWidth="1"/>
    <col min="263" max="263" width="50.7109375" style="4" customWidth="1"/>
    <col min="264" max="264" width="14" style="4" customWidth="1"/>
    <col min="265" max="265" width="29.42578125" style="4" customWidth="1"/>
    <col min="266" max="266" width="16.140625" style="4" customWidth="1"/>
    <col min="267" max="268" width="14" style="4" customWidth="1"/>
    <col min="269" max="269" width="18.42578125" style="4" customWidth="1"/>
    <col min="270" max="272" width="17.28515625" style="4" customWidth="1"/>
    <col min="273" max="273" width="41" style="4" customWidth="1"/>
    <col min="274" max="274" width="46" style="4" customWidth="1"/>
    <col min="275" max="515" width="9.140625" style="4"/>
    <col min="516" max="516" width="37.28515625" style="4" customWidth="1"/>
    <col min="517" max="517" width="27.140625" style="4" customWidth="1"/>
    <col min="518" max="518" width="25.85546875" style="4" customWidth="1"/>
    <col min="519" max="519" width="50.7109375" style="4" customWidth="1"/>
    <col min="520" max="520" width="14" style="4" customWidth="1"/>
    <col min="521" max="521" width="29.42578125" style="4" customWidth="1"/>
    <col min="522" max="522" width="16.140625" style="4" customWidth="1"/>
    <col min="523" max="524" width="14" style="4" customWidth="1"/>
    <col min="525" max="525" width="18.42578125" style="4" customWidth="1"/>
    <col min="526" max="528" width="17.28515625" style="4" customWidth="1"/>
    <col min="529" max="529" width="41" style="4" customWidth="1"/>
    <col min="530" max="530" width="46" style="4" customWidth="1"/>
    <col min="531" max="771" width="9.140625" style="4"/>
    <col min="772" max="772" width="37.28515625" style="4" customWidth="1"/>
    <col min="773" max="773" width="27.140625" style="4" customWidth="1"/>
    <col min="774" max="774" width="25.85546875" style="4" customWidth="1"/>
    <col min="775" max="775" width="50.7109375" style="4" customWidth="1"/>
    <col min="776" max="776" width="14" style="4" customWidth="1"/>
    <col min="777" max="777" width="29.42578125" style="4" customWidth="1"/>
    <col min="778" max="778" width="16.140625" style="4" customWidth="1"/>
    <col min="779" max="780" width="14" style="4" customWidth="1"/>
    <col min="781" max="781" width="18.42578125" style="4" customWidth="1"/>
    <col min="782" max="784" width="17.28515625" style="4" customWidth="1"/>
    <col min="785" max="785" width="41" style="4" customWidth="1"/>
    <col min="786" max="786" width="46" style="4" customWidth="1"/>
    <col min="787" max="1027" width="9.140625" style="4"/>
    <col min="1028" max="1028" width="37.28515625" style="4" customWidth="1"/>
    <col min="1029" max="1029" width="27.140625" style="4" customWidth="1"/>
    <col min="1030" max="1030" width="25.85546875" style="4" customWidth="1"/>
    <col min="1031" max="1031" width="50.7109375" style="4" customWidth="1"/>
    <col min="1032" max="1032" width="14" style="4" customWidth="1"/>
    <col min="1033" max="1033" width="29.42578125" style="4" customWidth="1"/>
    <col min="1034" max="1034" width="16.140625" style="4" customWidth="1"/>
    <col min="1035" max="1036" width="14" style="4" customWidth="1"/>
    <col min="1037" max="1037" width="18.42578125" style="4" customWidth="1"/>
    <col min="1038" max="1040" width="17.28515625" style="4" customWidth="1"/>
    <col min="1041" max="1041" width="41" style="4" customWidth="1"/>
    <col min="1042" max="1042" width="46" style="4" customWidth="1"/>
    <col min="1043" max="1283" width="9.140625" style="4"/>
    <col min="1284" max="1284" width="37.28515625" style="4" customWidth="1"/>
    <col min="1285" max="1285" width="27.140625" style="4" customWidth="1"/>
    <col min="1286" max="1286" width="25.85546875" style="4" customWidth="1"/>
    <col min="1287" max="1287" width="50.7109375" style="4" customWidth="1"/>
    <col min="1288" max="1288" width="14" style="4" customWidth="1"/>
    <col min="1289" max="1289" width="29.42578125" style="4" customWidth="1"/>
    <col min="1290" max="1290" width="16.140625" style="4" customWidth="1"/>
    <col min="1291" max="1292" width="14" style="4" customWidth="1"/>
    <col min="1293" max="1293" width="18.42578125" style="4" customWidth="1"/>
    <col min="1294" max="1296" width="17.28515625" style="4" customWidth="1"/>
    <col min="1297" max="1297" width="41" style="4" customWidth="1"/>
    <col min="1298" max="1298" width="46" style="4" customWidth="1"/>
    <col min="1299" max="1539" width="9.140625" style="4"/>
    <col min="1540" max="1540" width="37.28515625" style="4" customWidth="1"/>
    <col min="1541" max="1541" width="27.140625" style="4" customWidth="1"/>
    <col min="1542" max="1542" width="25.85546875" style="4" customWidth="1"/>
    <col min="1543" max="1543" width="50.7109375" style="4" customWidth="1"/>
    <col min="1544" max="1544" width="14" style="4" customWidth="1"/>
    <col min="1545" max="1545" width="29.42578125" style="4" customWidth="1"/>
    <col min="1546" max="1546" width="16.140625" style="4" customWidth="1"/>
    <col min="1547" max="1548" width="14" style="4" customWidth="1"/>
    <col min="1549" max="1549" width="18.42578125" style="4" customWidth="1"/>
    <col min="1550" max="1552" width="17.28515625" style="4" customWidth="1"/>
    <col min="1553" max="1553" width="41" style="4" customWidth="1"/>
    <col min="1554" max="1554" width="46" style="4" customWidth="1"/>
    <col min="1555" max="1795" width="9.140625" style="4"/>
    <col min="1796" max="1796" width="37.28515625" style="4" customWidth="1"/>
    <col min="1797" max="1797" width="27.140625" style="4" customWidth="1"/>
    <col min="1798" max="1798" width="25.85546875" style="4" customWidth="1"/>
    <col min="1799" max="1799" width="50.7109375" style="4" customWidth="1"/>
    <col min="1800" max="1800" width="14" style="4" customWidth="1"/>
    <col min="1801" max="1801" width="29.42578125" style="4" customWidth="1"/>
    <col min="1802" max="1802" width="16.140625" style="4" customWidth="1"/>
    <col min="1803" max="1804" width="14" style="4" customWidth="1"/>
    <col min="1805" max="1805" width="18.42578125" style="4" customWidth="1"/>
    <col min="1806" max="1808" width="17.28515625" style="4" customWidth="1"/>
    <col min="1809" max="1809" width="41" style="4" customWidth="1"/>
    <col min="1810" max="1810" width="46" style="4" customWidth="1"/>
    <col min="1811" max="2051" width="9.140625" style="4"/>
    <col min="2052" max="2052" width="37.28515625" style="4" customWidth="1"/>
    <col min="2053" max="2053" width="27.140625" style="4" customWidth="1"/>
    <col min="2054" max="2054" width="25.85546875" style="4" customWidth="1"/>
    <col min="2055" max="2055" width="50.7109375" style="4" customWidth="1"/>
    <col min="2056" max="2056" width="14" style="4" customWidth="1"/>
    <col min="2057" max="2057" width="29.42578125" style="4" customWidth="1"/>
    <col min="2058" max="2058" width="16.140625" style="4" customWidth="1"/>
    <col min="2059" max="2060" width="14" style="4" customWidth="1"/>
    <col min="2061" max="2061" width="18.42578125" style="4" customWidth="1"/>
    <col min="2062" max="2064" width="17.28515625" style="4" customWidth="1"/>
    <col min="2065" max="2065" width="41" style="4" customWidth="1"/>
    <col min="2066" max="2066" width="46" style="4" customWidth="1"/>
    <col min="2067" max="2307" width="9.140625" style="4"/>
    <col min="2308" max="2308" width="37.28515625" style="4" customWidth="1"/>
    <col min="2309" max="2309" width="27.140625" style="4" customWidth="1"/>
    <col min="2310" max="2310" width="25.85546875" style="4" customWidth="1"/>
    <col min="2311" max="2311" width="50.7109375" style="4" customWidth="1"/>
    <col min="2312" max="2312" width="14" style="4" customWidth="1"/>
    <col min="2313" max="2313" width="29.42578125" style="4" customWidth="1"/>
    <col min="2314" max="2314" width="16.140625" style="4" customWidth="1"/>
    <col min="2315" max="2316" width="14" style="4" customWidth="1"/>
    <col min="2317" max="2317" width="18.42578125" style="4" customWidth="1"/>
    <col min="2318" max="2320" width="17.28515625" style="4" customWidth="1"/>
    <col min="2321" max="2321" width="41" style="4" customWidth="1"/>
    <col min="2322" max="2322" width="46" style="4" customWidth="1"/>
    <col min="2323" max="2563" width="9.140625" style="4"/>
    <col min="2564" max="2564" width="37.28515625" style="4" customWidth="1"/>
    <col min="2565" max="2565" width="27.140625" style="4" customWidth="1"/>
    <col min="2566" max="2566" width="25.85546875" style="4" customWidth="1"/>
    <col min="2567" max="2567" width="50.7109375" style="4" customWidth="1"/>
    <col min="2568" max="2568" width="14" style="4" customWidth="1"/>
    <col min="2569" max="2569" width="29.42578125" style="4" customWidth="1"/>
    <col min="2570" max="2570" width="16.140625" style="4" customWidth="1"/>
    <col min="2571" max="2572" width="14" style="4" customWidth="1"/>
    <col min="2573" max="2573" width="18.42578125" style="4" customWidth="1"/>
    <col min="2574" max="2576" width="17.28515625" style="4" customWidth="1"/>
    <col min="2577" max="2577" width="41" style="4" customWidth="1"/>
    <col min="2578" max="2578" width="46" style="4" customWidth="1"/>
    <col min="2579" max="2819" width="9.140625" style="4"/>
    <col min="2820" max="2820" width="37.28515625" style="4" customWidth="1"/>
    <col min="2821" max="2821" width="27.140625" style="4" customWidth="1"/>
    <col min="2822" max="2822" width="25.85546875" style="4" customWidth="1"/>
    <col min="2823" max="2823" width="50.7109375" style="4" customWidth="1"/>
    <col min="2824" max="2824" width="14" style="4" customWidth="1"/>
    <col min="2825" max="2825" width="29.42578125" style="4" customWidth="1"/>
    <col min="2826" max="2826" width="16.140625" style="4" customWidth="1"/>
    <col min="2827" max="2828" width="14" style="4" customWidth="1"/>
    <col min="2829" max="2829" width="18.42578125" style="4" customWidth="1"/>
    <col min="2830" max="2832" width="17.28515625" style="4" customWidth="1"/>
    <col min="2833" max="2833" width="41" style="4" customWidth="1"/>
    <col min="2834" max="2834" width="46" style="4" customWidth="1"/>
    <col min="2835" max="3075" width="9.140625" style="4"/>
    <col min="3076" max="3076" width="37.28515625" style="4" customWidth="1"/>
    <col min="3077" max="3077" width="27.140625" style="4" customWidth="1"/>
    <col min="3078" max="3078" width="25.85546875" style="4" customWidth="1"/>
    <col min="3079" max="3079" width="50.7109375" style="4" customWidth="1"/>
    <col min="3080" max="3080" width="14" style="4" customWidth="1"/>
    <col min="3081" max="3081" width="29.42578125" style="4" customWidth="1"/>
    <col min="3082" max="3082" width="16.140625" style="4" customWidth="1"/>
    <col min="3083" max="3084" width="14" style="4" customWidth="1"/>
    <col min="3085" max="3085" width="18.42578125" style="4" customWidth="1"/>
    <col min="3086" max="3088" width="17.28515625" style="4" customWidth="1"/>
    <col min="3089" max="3089" width="41" style="4" customWidth="1"/>
    <col min="3090" max="3090" width="46" style="4" customWidth="1"/>
    <col min="3091" max="3331" width="9.140625" style="4"/>
    <col min="3332" max="3332" width="37.28515625" style="4" customWidth="1"/>
    <col min="3333" max="3333" width="27.140625" style="4" customWidth="1"/>
    <col min="3334" max="3334" width="25.85546875" style="4" customWidth="1"/>
    <col min="3335" max="3335" width="50.7109375" style="4" customWidth="1"/>
    <col min="3336" max="3336" width="14" style="4" customWidth="1"/>
    <col min="3337" max="3337" width="29.42578125" style="4" customWidth="1"/>
    <col min="3338" max="3338" width="16.140625" style="4" customWidth="1"/>
    <col min="3339" max="3340" width="14" style="4" customWidth="1"/>
    <col min="3341" max="3341" width="18.42578125" style="4" customWidth="1"/>
    <col min="3342" max="3344" width="17.28515625" style="4" customWidth="1"/>
    <col min="3345" max="3345" width="41" style="4" customWidth="1"/>
    <col min="3346" max="3346" width="46" style="4" customWidth="1"/>
    <col min="3347" max="3587" width="9.140625" style="4"/>
    <col min="3588" max="3588" width="37.28515625" style="4" customWidth="1"/>
    <col min="3589" max="3589" width="27.140625" style="4" customWidth="1"/>
    <col min="3590" max="3590" width="25.85546875" style="4" customWidth="1"/>
    <col min="3591" max="3591" width="50.7109375" style="4" customWidth="1"/>
    <col min="3592" max="3592" width="14" style="4" customWidth="1"/>
    <col min="3593" max="3593" width="29.42578125" style="4" customWidth="1"/>
    <col min="3594" max="3594" width="16.140625" style="4" customWidth="1"/>
    <col min="3595" max="3596" width="14" style="4" customWidth="1"/>
    <col min="3597" max="3597" width="18.42578125" style="4" customWidth="1"/>
    <col min="3598" max="3600" width="17.28515625" style="4" customWidth="1"/>
    <col min="3601" max="3601" width="41" style="4" customWidth="1"/>
    <col min="3602" max="3602" width="46" style="4" customWidth="1"/>
    <col min="3603" max="3843" width="9.140625" style="4"/>
    <col min="3844" max="3844" width="37.28515625" style="4" customWidth="1"/>
    <col min="3845" max="3845" width="27.140625" style="4" customWidth="1"/>
    <col min="3846" max="3846" width="25.85546875" style="4" customWidth="1"/>
    <col min="3847" max="3847" width="50.7109375" style="4" customWidth="1"/>
    <col min="3848" max="3848" width="14" style="4" customWidth="1"/>
    <col min="3849" max="3849" width="29.42578125" style="4" customWidth="1"/>
    <col min="3850" max="3850" width="16.140625" style="4" customWidth="1"/>
    <col min="3851" max="3852" width="14" style="4" customWidth="1"/>
    <col min="3853" max="3853" width="18.42578125" style="4" customWidth="1"/>
    <col min="3854" max="3856" width="17.28515625" style="4" customWidth="1"/>
    <col min="3857" max="3857" width="41" style="4" customWidth="1"/>
    <col min="3858" max="3858" width="46" style="4" customWidth="1"/>
    <col min="3859" max="4099" width="9.140625" style="4"/>
    <col min="4100" max="4100" width="37.28515625" style="4" customWidth="1"/>
    <col min="4101" max="4101" width="27.140625" style="4" customWidth="1"/>
    <col min="4102" max="4102" width="25.85546875" style="4" customWidth="1"/>
    <col min="4103" max="4103" width="50.7109375" style="4" customWidth="1"/>
    <col min="4104" max="4104" width="14" style="4" customWidth="1"/>
    <col min="4105" max="4105" width="29.42578125" style="4" customWidth="1"/>
    <col min="4106" max="4106" width="16.140625" style="4" customWidth="1"/>
    <col min="4107" max="4108" width="14" style="4" customWidth="1"/>
    <col min="4109" max="4109" width="18.42578125" style="4" customWidth="1"/>
    <col min="4110" max="4112" width="17.28515625" style="4" customWidth="1"/>
    <col min="4113" max="4113" width="41" style="4" customWidth="1"/>
    <col min="4114" max="4114" width="46" style="4" customWidth="1"/>
    <col min="4115" max="4355" width="9.140625" style="4"/>
    <col min="4356" max="4356" width="37.28515625" style="4" customWidth="1"/>
    <col min="4357" max="4357" width="27.140625" style="4" customWidth="1"/>
    <col min="4358" max="4358" width="25.85546875" style="4" customWidth="1"/>
    <col min="4359" max="4359" width="50.7109375" style="4" customWidth="1"/>
    <col min="4360" max="4360" width="14" style="4" customWidth="1"/>
    <col min="4361" max="4361" width="29.42578125" style="4" customWidth="1"/>
    <col min="4362" max="4362" width="16.140625" style="4" customWidth="1"/>
    <col min="4363" max="4364" width="14" style="4" customWidth="1"/>
    <col min="4365" max="4365" width="18.42578125" style="4" customWidth="1"/>
    <col min="4366" max="4368" width="17.28515625" style="4" customWidth="1"/>
    <col min="4369" max="4369" width="41" style="4" customWidth="1"/>
    <col min="4370" max="4370" width="46" style="4" customWidth="1"/>
    <col min="4371" max="4611" width="9.140625" style="4"/>
    <col min="4612" max="4612" width="37.28515625" style="4" customWidth="1"/>
    <col min="4613" max="4613" width="27.140625" style="4" customWidth="1"/>
    <col min="4614" max="4614" width="25.85546875" style="4" customWidth="1"/>
    <col min="4615" max="4615" width="50.7109375" style="4" customWidth="1"/>
    <col min="4616" max="4616" width="14" style="4" customWidth="1"/>
    <col min="4617" max="4617" width="29.42578125" style="4" customWidth="1"/>
    <col min="4618" max="4618" width="16.140625" style="4" customWidth="1"/>
    <col min="4619" max="4620" width="14" style="4" customWidth="1"/>
    <col min="4621" max="4621" width="18.42578125" style="4" customWidth="1"/>
    <col min="4622" max="4624" width="17.28515625" style="4" customWidth="1"/>
    <col min="4625" max="4625" width="41" style="4" customWidth="1"/>
    <col min="4626" max="4626" width="46" style="4" customWidth="1"/>
    <col min="4627" max="4867" width="9.140625" style="4"/>
    <col min="4868" max="4868" width="37.28515625" style="4" customWidth="1"/>
    <col min="4869" max="4869" width="27.140625" style="4" customWidth="1"/>
    <col min="4870" max="4870" width="25.85546875" style="4" customWidth="1"/>
    <col min="4871" max="4871" width="50.7109375" style="4" customWidth="1"/>
    <col min="4872" max="4872" width="14" style="4" customWidth="1"/>
    <col min="4873" max="4873" width="29.42578125" style="4" customWidth="1"/>
    <col min="4874" max="4874" width="16.140625" style="4" customWidth="1"/>
    <col min="4875" max="4876" width="14" style="4" customWidth="1"/>
    <col min="4877" max="4877" width="18.42578125" style="4" customWidth="1"/>
    <col min="4878" max="4880" width="17.28515625" style="4" customWidth="1"/>
    <col min="4881" max="4881" width="41" style="4" customWidth="1"/>
    <col min="4882" max="4882" width="46" style="4" customWidth="1"/>
    <col min="4883" max="5123" width="9.140625" style="4"/>
    <col min="5124" max="5124" width="37.28515625" style="4" customWidth="1"/>
    <col min="5125" max="5125" width="27.140625" style="4" customWidth="1"/>
    <col min="5126" max="5126" width="25.85546875" style="4" customWidth="1"/>
    <col min="5127" max="5127" width="50.7109375" style="4" customWidth="1"/>
    <col min="5128" max="5128" width="14" style="4" customWidth="1"/>
    <col min="5129" max="5129" width="29.42578125" style="4" customWidth="1"/>
    <col min="5130" max="5130" width="16.140625" style="4" customWidth="1"/>
    <col min="5131" max="5132" width="14" style="4" customWidth="1"/>
    <col min="5133" max="5133" width="18.42578125" style="4" customWidth="1"/>
    <col min="5134" max="5136" width="17.28515625" style="4" customWidth="1"/>
    <col min="5137" max="5137" width="41" style="4" customWidth="1"/>
    <col min="5138" max="5138" width="46" style="4" customWidth="1"/>
    <col min="5139" max="5379" width="9.140625" style="4"/>
    <col min="5380" max="5380" width="37.28515625" style="4" customWidth="1"/>
    <col min="5381" max="5381" width="27.140625" style="4" customWidth="1"/>
    <col min="5382" max="5382" width="25.85546875" style="4" customWidth="1"/>
    <col min="5383" max="5383" width="50.7109375" style="4" customWidth="1"/>
    <col min="5384" max="5384" width="14" style="4" customWidth="1"/>
    <col min="5385" max="5385" width="29.42578125" style="4" customWidth="1"/>
    <col min="5386" max="5386" width="16.140625" style="4" customWidth="1"/>
    <col min="5387" max="5388" width="14" style="4" customWidth="1"/>
    <col min="5389" max="5389" width="18.42578125" style="4" customWidth="1"/>
    <col min="5390" max="5392" width="17.28515625" style="4" customWidth="1"/>
    <col min="5393" max="5393" width="41" style="4" customWidth="1"/>
    <col min="5394" max="5394" width="46" style="4" customWidth="1"/>
    <col min="5395" max="5635" width="9.140625" style="4"/>
    <col min="5636" max="5636" width="37.28515625" style="4" customWidth="1"/>
    <col min="5637" max="5637" width="27.140625" style="4" customWidth="1"/>
    <col min="5638" max="5638" width="25.85546875" style="4" customWidth="1"/>
    <col min="5639" max="5639" width="50.7109375" style="4" customWidth="1"/>
    <col min="5640" max="5640" width="14" style="4" customWidth="1"/>
    <col min="5641" max="5641" width="29.42578125" style="4" customWidth="1"/>
    <col min="5642" max="5642" width="16.140625" style="4" customWidth="1"/>
    <col min="5643" max="5644" width="14" style="4" customWidth="1"/>
    <col min="5645" max="5645" width="18.42578125" style="4" customWidth="1"/>
    <col min="5646" max="5648" width="17.28515625" style="4" customWidth="1"/>
    <col min="5649" max="5649" width="41" style="4" customWidth="1"/>
    <col min="5650" max="5650" width="46" style="4" customWidth="1"/>
    <col min="5651" max="5891" width="9.140625" style="4"/>
    <col min="5892" max="5892" width="37.28515625" style="4" customWidth="1"/>
    <col min="5893" max="5893" width="27.140625" style="4" customWidth="1"/>
    <col min="5894" max="5894" width="25.85546875" style="4" customWidth="1"/>
    <col min="5895" max="5895" width="50.7109375" style="4" customWidth="1"/>
    <col min="5896" max="5896" width="14" style="4" customWidth="1"/>
    <col min="5897" max="5897" width="29.42578125" style="4" customWidth="1"/>
    <col min="5898" max="5898" width="16.140625" style="4" customWidth="1"/>
    <col min="5899" max="5900" width="14" style="4" customWidth="1"/>
    <col min="5901" max="5901" width="18.42578125" style="4" customWidth="1"/>
    <col min="5902" max="5904" width="17.28515625" style="4" customWidth="1"/>
    <col min="5905" max="5905" width="41" style="4" customWidth="1"/>
    <col min="5906" max="5906" width="46" style="4" customWidth="1"/>
    <col min="5907" max="6147" width="9.140625" style="4"/>
    <col min="6148" max="6148" width="37.28515625" style="4" customWidth="1"/>
    <col min="6149" max="6149" width="27.140625" style="4" customWidth="1"/>
    <col min="6150" max="6150" width="25.85546875" style="4" customWidth="1"/>
    <col min="6151" max="6151" width="50.7109375" style="4" customWidth="1"/>
    <col min="6152" max="6152" width="14" style="4" customWidth="1"/>
    <col min="6153" max="6153" width="29.42578125" style="4" customWidth="1"/>
    <col min="6154" max="6154" width="16.140625" style="4" customWidth="1"/>
    <col min="6155" max="6156" width="14" style="4" customWidth="1"/>
    <col min="6157" max="6157" width="18.42578125" style="4" customWidth="1"/>
    <col min="6158" max="6160" width="17.28515625" style="4" customWidth="1"/>
    <col min="6161" max="6161" width="41" style="4" customWidth="1"/>
    <col min="6162" max="6162" width="46" style="4" customWidth="1"/>
    <col min="6163" max="6403" width="9.140625" style="4"/>
    <col min="6404" max="6404" width="37.28515625" style="4" customWidth="1"/>
    <col min="6405" max="6405" width="27.140625" style="4" customWidth="1"/>
    <col min="6406" max="6406" width="25.85546875" style="4" customWidth="1"/>
    <col min="6407" max="6407" width="50.7109375" style="4" customWidth="1"/>
    <col min="6408" max="6408" width="14" style="4" customWidth="1"/>
    <col min="6409" max="6409" width="29.42578125" style="4" customWidth="1"/>
    <col min="6410" max="6410" width="16.140625" style="4" customWidth="1"/>
    <col min="6411" max="6412" width="14" style="4" customWidth="1"/>
    <col min="6413" max="6413" width="18.42578125" style="4" customWidth="1"/>
    <col min="6414" max="6416" width="17.28515625" style="4" customWidth="1"/>
    <col min="6417" max="6417" width="41" style="4" customWidth="1"/>
    <col min="6418" max="6418" width="46" style="4" customWidth="1"/>
    <col min="6419" max="6659" width="9.140625" style="4"/>
    <col min="6660" max="6660" width="37.28515625" style="4" customWidth="1"/>
    <col min="6661" max="6661" width="27.140625" style="4" customWidth="1"/>
    <col min="6662" max="6662" width="25.85546875" style="4" customWidth="1"/>
    <col min="6663" max="6663" width="50.7109375" style="4" customWidth="1"/>
    <col min="6664" max="6664" width="14" style="4" customWidth="1"/>
    <col min="6665" max="6665" width="29.42578125" style="4" customWidth="1"/>
    <col min="6666" max="6666" width="16.140625" style="4" customWidth="1"/>
    <col min="6667" max="6668" width="14" style="4" customWidth="1"/>
    <col min="6669" max="6669" width="18.42578125" style="4" customWidth="1"/>
    <col min="6670" max="6672" width="17.28515625" style="4" customWidth="1"/>
    <col min="6673" max="6673" width="41" style="4" customWidth="1"/>
    <col min="6674" max="6674" width="46" style="4" customWidth="1"/>
    <col min="6675" max="6915" width="9.140625" style="4"/>
    <col min="6916" max="6916" width="37.28515625" style="4" customWidth="1"/>
    <col min="6917" max="6917" width="27.140625" style="4" customWidth="1"/>
    <col min="6918" max="6918" width="25.85546875" style="4" customWidth="1"/>
    <col min="6919" max="6919" width="50.7109375" style="4" customWidth="1"/>
    <col min="6920" max="6920" width="14" style="4" customWidth="1"/>
    <col min="6921" max="6921" width="29.42578125" style="4" customWidth="1"/>
    <col min="6922" max="6922" width="16.140625" style="4" customWidth="1"/>
    <col min="6923" max="6924" width="14" style="4" customWidth="1"/>
    <col min="6925" max="6925" width="18.42578125" style="4" customWidth="1"/>
    <col min="6926" max="6928" width="17.28515625" style="4" customWidth="1"/>
    <col min="6929" max="6929" width="41" style="4" customWidth="1"/>
    <col min="6930" max="6930" width="46" style="4" customWidth="1"/>
    <col min="6931" max="7171" width="9.140625" style="4"/>
    <col min="7172" max="7172" width="37.28515625" style="4" customWidth="1"/>
    <col min="7173" max="7173" width="27.140625" style="4" customWidth="1"/>
    <col min="7174" max="7174" width="25.85546875" style="4" customWidth="1"/>
    <col min="7175" max="7175" width="50.7109375" style="4" customWidth="1"/>
    <col min="7176" max="7176" width="14" style="4" customWidth="1"/>
    <col min="7177" max="7177" width="29.42578125" style="4" customWidth="1"/>
    <col min="7178" max="7178" width="16.140625" style="4" customWidth="1"/>
    <col min="7179" max="7180" width="14" style="4" customWidth="1"/>
    <col min="7181" max="7181" width="18.42578125" style="4" customWidth="1"/>
    <col min="7182" max="7184" width="17.28515625" style="4" customWidth="1"/>
    <col min="7185" max="7185" width="41" style="4" customWidth="1"/>
    <col min="7186" max="7186" width="46" style="4" customWidth="1"/>
    <col min="7187" max="7427" width="9.140625" style="4"/>
    <col min="7428" max="7428" width="37.28515625" style="4" customWidth="1"/>
    <col min="7429" max="7429" width="27.140625" style="4" customWidth="1"/>
    <col min="7430" max="7430" width="25.85546875" style="4" customWidth="1"/>
    <col min="7431" max="7431" width="50.7109375" style="4" customWidth="1"/>
    <col min="7432" max="7432" width="14" style="4" customWidth="1"/>
    <col min="7433" max="7433" width="29.42578125" style="4" customWidth="1"/>
    <col min="7434" max="7434" width="16.140625" style="4" customWidth="1"/>
    <col min="7435" max="7436" width="14" style="4" customWidth="1"/>
    <col min="7437" max="7437" width="18.42578125" style="4" customWidth="1"/>
    <col min="7438" max="7440" width="17.28515625" style="4" customWidth="1"/>
    <col min="7441" max="7441" width="41" style="4" customWidth="1"/>
    <col min="7442" max="7442" width="46" style="4" customWidth="1"/>
    <col min="7443" max="7683" width="9.140625" style="4"/>
    <col min="7684" max="7684" width="37.28515625" style="4" customWidth="1"/>
    <col min="7685" max="7685" width="27.140625" style="4" customWidth="1"/>
    <col min="7686" max="7686" width="25.85546875" style="4" customWidth="1"/>
    <col min="7687" max="7687" width="50.7109375" style="4" customWidth="1"/>
    <col min="7688" max="7688" width="14" style="4" customWidth="1"/>
    <col min="7689" max="7689" width="29.42578125" style="4" customWidth="1"/>
    <col min="7690" max="7690" width="16.140625" style="4" customWidth="1"/>
    <col min="7691" max="7692" width="14" style="4" customWidth="1"/>
    <col min="7693" max="7693" width="18.42578125" style="4" customWidth="1"/>
    <col min="7694" max="7696" width="17.28515625" style="4" customWidth="1"/>
    <col min="7697" max="7697" width="41" style="4" customWidth="1"/>
    <col min="7698" max="7698" width="46" style="4" customWidth="1"/>
    <col min="7699" max="7939" width="9.140625" style="4"/>
    <col min="7940" max="7940" width="37.28515625" style="4" customWidth="1"/>
    <col min="7941" max="7941" width="27.140625" style="4" customWidth="1"/>
    <col min="7942" max="7942" width="25.85546875" style="4" customWidth="1"/>
    <col min="7943" max="7943" width="50.7109375" style="4" customWidth="1"/>
    <col min="7944" max="7944" width="14" style="4" customWidth="1"/>
    <col min="7945" max="7945" width="29.42578125" style="4" customWidth="1"/>
    <col min="7946" max="7946" width="16.140625" style="4" customWidth="1"/>
    <col min="7947" max="7948" width="14" style="4" customWidth="1"/>
    <col min="7949" max="7949" width="18.42578125" style="4" customWidth="1"/>
    <col min="7950" max="7952" width="17.28515625" style="4" customWidth="1"/>
    <col min="7953" max="7953" width="41" style="4" customWidth="1"/>
    <col min="7954" max="7954" width="46" style="4" customWidth="1"/>
    <col min="7955" max="8195" width="9.140625" style="4"/>
    <col min="8196" max="8196" width="37.28515625" style="4" customWidth="1"/>
    <col min="8197" max="8197" width="27.140625" style="4" customWidth="1"/>
    <col min="8198" max="8198" width="25.85546875" style="4" customWidth="1"/>
    <col min="8199" max="8199" width="50.7109375" style="4" customWidth="1"/>
    <col min="8200" max="8200" width="14" style="4" customWidth="1"/>
    <col min="8201" max="8201" width="29.42578125" style="4" customWidth="1"/>
    <col min="8202" max="8202" width="16.140625" style="4" customWidth="1"/>
    <col min="8203" max="8204" width="14" style="4" customWidth="1"/>
    <col min="8205" max="8205" width="18.42578125" style="4" customWidth="1"/>
    <col min="8206" max="8208" width="17.28515625" style="4" customWidth="1"/>
    <col min="8209" max="8209" width="41" style="4" customWidth="1"/>
    <col min="8210" max="8210" width="46" style="4" customWidth="1"/>
    <col min="8211" max="8451" width="9.140625" style="4"/>
    <col min="8452" max="8452" width="37.28515625" style="4" customWidth="1"/>
    <col min="8453" max="8453" width="27.140625" style="4" customWidth="1"/>
    <col min="8454" max="8454" width="25.85546875" style="4" customWidth="1"/>
    <col min="8455" max="8455" width="50.7109375" style="4" customWidth="1"/>
    <col min="8456" max="8456" width="14" style="4" customWidth="1"/>
    <col min="8457" max="8457" width="29.42578125" style="4" customWidth="1"/>
    <col min="8458" max="8458" width="16.140625" style="4" customWidth="1"/>
    <col min="8459" max="8460" width="14" style="4" customWidth="1"/>
    <col min="8461" max="8461" width="18.42578125" style="4" customWidth="1"/>
    <col min="8462" max="8464" width="17.28515625" style="4" customWidth="1"/>
    <col min="8465" max="8465" width="41" style="4" customWidth="1"/>
    <col min="8466" max="8466" width="46" style="4" customWidth="1"/>
    <col min="8467" max="8707" width="9.140625" style="4"/>
    <col min="8708" max="8708" width="37.28515625" style="4" customWidth="1"/>
    <col min="8709" max="8709" width="27.140625" style="4" customWidth="1"/>
    <col min="8710" max="8710" width="25.85546875" style="4" customWidth="1"/>
    <col min="8711" max="8711" width="50.7109375" style="4" customWidth="1"/>
    <col min="8712" max="8712" width="14" style="4" customWidth="1"/>
    <col min="8713" max="8713" width="29.42578125" style="4" customWidth="1"/>
    <col min="8714" max="8714" width="16.140625" style="4" customWidth="1"/>
    <col min="8715" max="8716" width="14" style="4" customWidth="1"/>
    <col min="8717" max="8717" width="18.42578125" style="4" customWidth="1"/>
    <col min="8718" max="8720" width="17.28515625" style="4" customWidth="1"/>
    <col min="8721" max="8721" width="41" style="4" customWidth="1"/>
    <col min="8722" max="8722" width="46" style="4" customWidth="1"/>
    <col min="8723" max="8963" width="9.140625" style="4"/>
    <col min="8964" max="8964" width="37.28515625" style="4" customWidth="1"/>
    <col min="8965" max="8965" width="27.140625" style="4" customWidth="1"/>
    <col min="8966" max="8966" width="25.85546875" style="4" customWidth="1"/>
    <col min="8967" max="8967" width="50.7109375" style="4" customWidth="1"/>
    <col min="8968" max="8968" width="14" style="4" customWidth="1"/>
    <col min="8969" max="8969" width="29.42578125" style="4" customWidth="1"/>
    <col min="8970" max="8970" width="16.140625" style="4" customWidth="1"/>
    <col min="8971" max="8972" width="14" style="4" customWidth="1"/>
    <col min="8973" max="8973" width="18.42578125" style="4" customWidth="1"/>
    <col min="8974" max="8976" width="17.28515625" style="4" customWidth="1"/>
    <col min="8977" max="8977" width="41" style="4" customWidth="1"/>
    <col min="8978" max="8978" width="46" style="4" customWidth="1"/>
    <col min="8979" max="9219" width="9.140625" style="4"/>
    <col min="9220" max="9220" width="37.28515625" style="4" customWidth="1"/>
    <col min="9221" max="9221" width="27.140625" style="4" customWidth="1"/>
    <col min="9222" max="9222" width="25.85546875" style="4" customWidth="1"/>
    <col min="9223" max="9223" width="50.7109375" style="4" customWidth="1"/>
    <col min="9224" max="9224" width="14" style="4" customWidth="1"/>
    <col min="9225" max="9225" width="29.42578125" style="4" customWidth="1"/>
    <col min="9226" max="9226" width="16.140625" style="4" customWidth="1"/>
    <col min="9227" max="9228" width="14" style="4" customWidth="1"/>
    <col min="9229" max="9229" width="18.42578125" style="4" customWidth="1"/>
    <col min="9230" max="9232" width="17.28515625" style="4" customWidth="1"/>
    <col min="9233" max="9233" width="41" style="4" customWidth="1"/>
    <col min="9234" max="9234" width="46" style="4" customWidth="1"/>
    <col min="9235" max="9475" width="9.140625" style="4"/>
    <col min="9476" max="9476" width="37.28515625" style="4" customWidth="1"/>
    <col min="9477" max="9477" width="27.140625" style="4" customWidth="1"/>
    <col min="9478" max="9478" width="25.85546875" style="4" customWidth="1"/>
    <col min="9479" max="9479" width="50.7109375" style="4" customWidth="1"/>
    <col min="9480" max="9480" width="14" style="4" customWidth="1"/>
    <col min="9481" max="9481" width="29.42578125" style="4" customWidth="1"/>
    <col min="9482" max="9482" width="16.140625" style="4" customWidth="1"/>
    <col min="9483" max="9484" width="14" style="4" customWidth="1"/>
    <col min="9485" max="9485" width="18.42578125" style="4" customWidth="1"/>
    <col min="9486" max="9488" width="17.28515625" style="4" customWidth="1"/>
    <col min="9489" max="9489" width="41" style="4" customWidth="1"/>
    <col min="9490" max="9490" width="46" style="4" customWidth="1"/>
    <col min="9491" max="9731" width="9.140625" style="4"/>
    <col min="9732" max="9732" width="37.28515625" style="4" customWidth="1"/>
    <col min="9733" max="9733" width="27.140625" style="4" customWidth="1"/>
    <col min="9734" max="9734" width="25.85546875" style="4" customWidth="1"/>
    <col min="9735" max="9735" width="50.7109375" style="4" customWidth="1"/>
    <col min="9736" max="9736" width="14" style="4" customWidth="1"/>
    <col min="9737" max="9737" width="29.42578125" style="4" customWidth="1"/>
    <col min="9738" max="9738" width="16.140625" style="4" customWidth="1"/>
    <col min="9739" max="9740" width="14" style="4" customWidth="1"/>
    <col min="9741" max="9741" width="18.42578125" style="4" customWidth="1"/>
    <col min="9742" max="9744" width="17.28515625" style="4" customWidth="1"/>
    <col min="9745" max="9745" width="41" style="4" customWidth="1"/>
    <col min="9746" max="9746" width="46" style="4" customWidth="1"/>
    <col min="9747" max="9987" width="9.140625" style="4"/>
    <col min="9988" max="9988" width="37.28515625" style="4" customWidth="1"/>
    <col min="9989" max="9989" width="27.140625" style="4" customWidth="1"/>
    <col min="9990" max="9990" width="25.85546875" style="4" customWidth="1"/>
    <col min="9991" max="9991" width="50.7109375" style="4" customWidth="1"/>
    <col min="9992" max="9992" width="14" style="4" customWidth="1"/>
    <col min="9993" max="9993" width="29.42578125" style="4" customWidth="1"/>
    <col min="9994" max="9994" width="16.140625" style="4" customWidth="1"/>
    <col min="9995" max="9996" width="14" style="4" customWidth="1"/>
    <col min="9997" max="9997" width="18.42578125" style="4" customWidth="1"/>
    <col min="9998" max="10000" width="17.28515625" style="4" customWidth="1"/>
    <col min="10001" max="10001" width="41" style="4" customWidth="1"/>
    <col min="10002" max="10002" width="46" style="4" customWidth="1"/>
    <col min="10003" max="10243" width="9.140625" style="4"/>
    <col min="10244" max="10244" width="37.28515625" style="4" customWidth="1"/>
    <col min="10245" max="10245" width="27.140625" style="4" customWidth="1"/>
    <col min="10246" max="10246" width="25.85546875" style="4" customWidth="1"/>
    <col min="10247" max="10247" width="50.7109375" style="4" customWidth="1"/>
    <col min="10248" max="10248" width="14" style="4" customWidth="1"/>
    <col min="10249" max="10249" width="29.42578125" style="4" customWidth="1"/>
    <col min="10250" max="10250" width="16.140625" style="4" customWidth="1"/>
    <col min="10251" max="10252" width="14" style="4" customWidth="1"/>
    <col min="10253" max="10253" width="18.42578125" style="4" customWidth="1"/>
    <col min="10254" max="10256" width="17.28515625" style="4" customWidth="1"/>
    <col min="10257" max="10257" width="41" style="4" customWidth="1"/>
    <col min="10258" max="10258" width="46" style="4" customWidth="1"/>
    <col min="10259" max="10499" width="9.140625" style="4"/>
    <col min="10500" max="10500" width="37.28515625" style="4" customWidth="1"/>
    <col min="10501" max="10501" width="27.140625" style="4" customWidth="1"/>
    <col min="10502" max="10502" width="25.85546875" style="4" customWidth="1"/>
    <col min="10503" max="10503" width="50.7109375" style="4" customWidth="1"/>
    <col min="10504" max="10504" width="14" style="4" customWidth="1"/>
    <col min="10505" max="10505" width="29.42578125" style="4" customWidth="1"/>
    <col min="10506" max="10506" width="16.140625" style="4" customWidth="1"/>
    <col min="10507" max="10508" width="14" style="4" customWidth="1"/>
    <col min="10509" max="10509" width="18.42578125" style="4" customWidth="1"/>
    <col min="10510" max="10512" width="17.28515625" style="4" customWidth="1"/>
    <col min="10513" max="10513" width="41" style="4" customWidth="1"/>
    <col min="10514" max="10514" width="46" style="4" customWidth="1"/>
    <col min="10515" max="10755" width="9.140625" style="4"/>
    <col min="10756" max="10756" width="37.28515625" style="4" customWidth="1"/>
    <col min="10757" max="10757" width="27.140625" style="4" customWidth="1"/>
    <col min="10758" max="10758" width="25.85546875" style="4" customWidth="1"/>
    <col min="10759" max="10759" width="50.7109375" style="4" customWidth="1"/>
    <col min="10760" max="10760" width="14" style="4" customWidth="1"/>
    <col min="10761" max="10761" width="29.42578125" style="4" customWidth="1"/>
    <col min="10762" max="10762" width="16.140625" style="4" customWidth="1"/>
    <col min="10763" max="10764" width="14" style="4" customWidth="1"/>
    <col min="10765" max="10765" width="18.42578125" style="4" customWidth="1"/>
    <col min="10766" max="10768" width="17.28515625" style="4" customWidth="1"/>
    <col min="10769" max="10769" width="41" style="4" customWidth="1"/>
    <col min="10770" max="10770" width="46" style="4" customWidth="1"/>
    <col min="10771" max="11011" width="9.140625" style="4"/>
    <col min="11012" max="11012" width="37.28515625" style="4" customWidth="1"/>
    <col min="11013" max="11013" width="27.140625" style="4" customWidth="1"/>
    <col min="11014" max="11014" width="25.85546875" style="4" customWidth="1"/>
    <col min="11015" max="11015" width="50.7109375" style="4" customWidth="1"/>
    <col min="11016" max="11016" width="14" style="4" customWidth="1"/>
    <col min="11017" max="11017" width="29.42578125" style="4" customWidth="1"/>
    <col min="11018" max="11018" width="16.140625" style="4" customWidth="1"/>
    <col min="11019" max="11020" width="14" style="4" customWidth="1"/>
    <col min="11021" max="11021" width="18.42578125" style="4" customWidth="1"/>
    <col min="11022" max="11024" width="17.28515625" style="4" customWidth="1"/>
    <col min="11025" max="11025" width="41" style="4" customWidth="1"/>
    <col min="11026" max="11026" width="46" style="4" customWidth="1"/>
    <col min="11027" max="11267" width="9.140625" style="4"/>
    <col min="11268" max="11268" width="37.28515625" style="4" customWidth="1"/>
    <col min="11269" max="11269" width="27.140625" style="4" customWidth="1"/>
    <col min="11270" max="11270" width="25.85546875" style="4" customWidth="1"/>
    <col min="11271" max="11271" width="50.7109375" style="4" customWidth="1"/>
    <col min="11272" max="11272" width="14" style="4" customWidth="1"/>
    <col min="11273" max="11273" width="29.42578125" style="4" customWidth="1"/>
    <col min="11274" max="11274" width="16.140625" style="4" customWidth="1"/>
    <col min="11275" max="11276" width="14" style="4" customWidth="1"/>
    <col min="11277" max="11277" width="18.42578125" style="4" customWidth="1"/>
    <col min="11278" max="11280" width="17.28515625" style="4" customWidth="1"/>
    <col min="11281" max="11281" width="41" style="4" customWidth="1"/>
    <col min="11282" max="11282" width="46" style="4" customWidth="1"/>
    <col min="11283" max="11523" width="9.140625" style="4"/>
    <col min="11524" max="11524" width="37.28515625" style="4" customWidth="1"/>
    <col min="11525" max="11525" width="27.140625" style="4" customWidth="1"/>
    <col min="11526" max="11526" width="25.85546875" style="4" customWidth="1"/>
    <col min="11527" max="11527" width="50.7109375" style="4" customWidth="1"/>
    <col min="11528" max="11528" width="14" style="4" customWidth="1"/>
    <col min="11529" max="11529" width="29.42578125" style="4" customWidth="1"/>
    <col min="11530" max="11530" width="16.140625" style="4" customWidth="1"/>
    <col min="11531" max="11532" width="14" style="4" customWidth="1"/>
    <col min="11533" max="11533" width="18.42578125" style="4" customWidth="1"/>
    <col min="11534" max="11536" width="17.28515625" style="4" customWidth="1"/>
    <col min="11537" max="11537" width="41" style="4" customWidth="1"/>
    <col min="11538" max="11538" width="46" style="4" customWidth="1"/>
    <col min="11539" max="11779" width="9.140625" style="4"/>
    <col min="11780" max="11780" width="37.28515625" style="4" customWidth="1"/>
    <col min="11781" max="11781" width="27.140625" style="4" customWidth="1"/>
    <col min="11782" max="11782" width="25.85546875" style="4" customWidth="1"/>
    <col min="11783" max="11783" width="50.7109375" style="4" customWidth="1"/>
    <col min="11784" max="11784" width="14" style="4" customWidth="1"/>
    <col min="11785" max="11785" width="29.42578125" style="4" customWidth="1"/>
    <col min="11786" max="11786" width="16.140625" style="4" customWidth="1"/>
    <col min="11787" max="11788" width="14" style="4" customWidth="1"/>
    <col min="11789" max="11789" width="18.42578125" style="4" customWidth="1"/>
    <col min="11790" max="11792" width="17.28515625" style="4" customWidth="1"/>
    <col min="11793" max="11793" width="41" style="4" customWidth="1"/>
    <col min="11794" max="11794" width="46" style="4" customWidth="1"/>
    <col min="11795" max="12035" width="9.140625" style="4"/>
    <col min="12036" max="12036" width="37.28515625" style="4" customWidth="1"/>
    <col min="12037" max="12037" width="27.140625" style="4" customWidth="1"/>
    <col min="12038" max="12038" width="25.85546875" style="4" customWidth="1"/>
    <col min="12039" max="12039" width="50.7109375" style="4" customWidth="1"/>
    <col min="12040" max="12040" width="14" style="4" customWidth="1"/>
    <col min="12041" max="12041" width="29.42578125" style="4" customWidth="1"/>
    <col min="12042" max="12042" width="16.140625" style="4" customWidth="1"/>
    <col min="12043" max="12044" width="14" style="4" customWidth="1"/>
    <col min="12045" max="12045" width="18.42578125" style="4" customWidth="1"/>
    <col min="12046" max="12048" width="17.28515625" style="4" customWidth="1"/>
    <col min="12049" max="12049" width="41" style="4" customWidth="1"/>
    <col min="12050" max="12050" width="46" style="4" customWidth="1"/>
    <col min="12051" max="12291" width="9.140625" style="4"/>
    <col min="12292" max="12292" width="37.28515625" style="4" customWidth="1"/>
    <col min="12293" max="12293" width="27.140625" style="4" customWidth="1"/>
    <col min="12294" max="12294" width="25.85546875" style="4" customWidth="1"/>
    <col min="12295" max="12295" width="50.7109375" style="4" customWidth="1"/>
    <col min="12296" max="12296" width="14" style="4" customWidth="1"/>
    <col min="12297" max="12297" width="29.42578125" style="4" customWidth="1"/>
    <col min="12298" max="12298" width="16.140625" style="4" customWidth="1"/>
    <col min="12299" max="12300" width="14" style="4" customWidth="1"/>
    <col min="12301" max="12301" width="18.42578125" style="4" customWidth="1"/>
    <col min="12302" max="12304" width="17.28515625" style="4" customWidth="1"/>
    <col min="12305" max="12305" width="41" style="4" customWidth="1"/>
    <col min="12306" max="12306" width="46" style="4" customWidth="1"/>
    <col min="12307" max="12547" width="9.140625" style="4"/>
    <col min="12548" max="12548" width="37.28515625" style="4" customWidth="1"/>
    <col min="12549" max="12549" width="27.140625" style="4" customWidth="1"/>
    <col min="12550" max="12550" width="25.85546875" style="4" customWidth="1"/>
    <col min="12551" max="12551" width="50.7109375" style="4" customWidth="1"/>
    <col min="12552" max="12552" width="14" style="4" customWidth="1"/>
    <col min="12553" max="12553" width="29.42578125" style="4" customWidth="1"/>
    <col min="12554" max="12554" width="16.140625" style="4" customWidth="1"/>
    <col min="12555" max="12556" width="14" style="4" customWidth="1"/>
    <col min="12557" max="12557" width="18.42578125" style="4" customWidth="1"/>
    <col min="12558" max="12560" width="17.28515625" style="4" customWidth="1"/>
    <col min="12561" max="12561" width="41" style="4" customWidth="1"/>
    <col min="12562" max="12562" width="46" style="4" customWidth="1"/>
    <col min="12563" max="12803" width="9.140625" style="4"/>
    <col min="12804" max="12804" width="37.28515625" style="4" customWidth="1"/>
    <col min="12805" max="12805" width="27.140625" style="4" customWidth="1"/>
    <col min="12806" max="12806" width="25.85546875" style="4" customWidth="1"/>
    <col min="12807" max="12807" width="50.7109375" style="4" customWidth="1"/>
    <col min="12808" max="12808" width="14" style="4" customWidth="1"/>
    <col min="12809" max="12809" width="29.42578125" style="4" customWidth="1"/>
    <col min="12810" max="12810" width="16.140625" style="4" customWidth="1"/>
    <col min="12811" max="12812" width="14" style="4" customWidth="1"/>
    <col min="12813" max="12813" width="18.42578125" style="4" customWidth="1"/>
    <col min="12814" max="12816" width="17.28515625" style="4" customWidth="1"/>
    <col min="12817" max="12817" width="41" style="4" customWidth="1"/>
    <col min="12818" max="12818" width="46" style="4" customWidth="1"/>
    <col min="12819" max="13059" width="9.140625" style="4"/>
    <col min="13060" max="13060" width="37.28515625" style="4" customWidth="1"/>
    <col min="13061" max="13061" width="27.140625" style="4" customWidth="1"/>
    <col min="13062" max="13062" width="25.85546875" style="4" customWidth="1"/>
    <col min="13063" max="13063" width="50.7109375" style="4" customWidth="1"/>
    <col min="13064" max="13064" width="14" style="4" customWidth="1"/>
    <col min="13065" max="13065" width="29.42578125" style="4" customWidth="1"/>
    <col min="13066" max="13066" width="16.140625" style="4" customWidth="1"/>
    <col min="13067" max="13068" width="14" style="4" customWidth="1"/>
    <col min="13069" max="13069" width="18.42578125" style="4" customWidth="1"/>
    <col min="13070" max="13072" width="17.28515625" style="4" customWidth="1"/>
    <col min="13073" max="13073" width="41" style="4" customWidth="1"/>
    <col min="13074" max="13074" width="46" style="4" customWidth="1"/>
    <col min="13075" max="13315" width="9.140625" style="4"/>
    <col min="13316" max="13316" width="37.28515625" style="4" customWidth="1"/>
    <col min="13317" max="13317" width="27.140625" style="4" customWidth="1"/>
    <col min="13318" max="13318" width="25.85546875" style="4" customWidth="1"/>
    <col min="13319" max="13319" width="50.7109375" style="4" customWidth="1"/>
    <col min="13320" max="13320" width="14" style="4" customWidth="1"/>
    <col min="13321" max="13321" width="29.42578125" style="4" customWidth="1"/>
    <col min="13322" max="13322" width="16.140625" style="4" customWidth="1"/>
    <col min="13323" max="13324" width="14" style="4" customWidth="1"/>
    <col min="13325" max="13325" width="18.42578125" style="4" customWidth="1"/>
    <col min="13326" max="13328" width="17.28515625" style="4" customWidth="1"/>
    <col min="13329" max="13329" width="41" style="4" customWidth="1"/>
    <col min="13330" max="13330" width="46" style="4" customWidth="1"/>
    <col min="13331" max="13571" width="9.140625" style="4"/>
    <col min="13572" max="13572" width="37.28515625" style="4" customWidth="1"/>
    <col min="13573" max="13573" width="27.140625" style="4" customWidth="1"/>
    <col min="13574" max="13574" width="25.85546875" style="4" customWidth="1"/>
    <col min="13575" max="13575" width="50.7109375" style="4" customWidth="1"/>
    <col min="13576" max="13576" width="14" style="4" customWidth="1"/>
    <col min="13577" max="13577" width="29.42578125" style="4" customWidth="1"/>
    <col min="13578" max="13578" width="16.140625" style="4" customWidth="1"/>
    <col min="13579" max="13580" width="14" style="4" customWidth="1"/>
    <col min="13581" max="13581" width="18.42578125" style="4" customWidth="1"/>
    <col min="13582" max="13584" width="17.28515625" style="4" customWidth="1"/>
    <col min="13585" max="13585" width="41" style="4" customWidth="1"/>
    <col min="13586" max="13586" width="46" style="4" customWidth="1"/>
    <col min="13587" max="13827" width="9.140625" style="4"/>
    <col min="13828" max="13828" width="37.28515625" style="4" customWidth="1"/>
    <col min="13829" max="13829" width="27.140625" style="4" customWidth="1"/>
    <col min="13830" max="13830" width="25.85546875" style="4" customWidth="1"/>
    <col min="13831" max="13831" width="50.7109375" style="4" customWidth="1"/>
    <col min="13832" max="13832" width="14" style="4" customWidth="1"/>
    <col min="13833" max="13833" width="29.42578125" style="4" customWidth="1"/>
    <col min="13834" max="13834" width="16.140625" style="4" customWidth="1"/>
    <col min="13835" max="13836" width="14" style="4" customWidth="1"/>
    <col min="13837" max="13837" width="18.42578125" style="4" customWidth="1"/>
    <col min="13838" max="13840" width="17.28515625" style="4" customWidth="1"/>
    <col min="13841" max="13841" width="41" style="4" customWidth="1"/>
    <col min="13842" max="13842" width="46" style="4" customWidth="1"/>
    <col min="13843" max="14083" width="9.140625" style="4"/>
    <col min="14084" max="14084" width="37.28515625" style="4" customWidth="1"/>
    <col min="14085" max="14085" width="27.140625" style="4" customWidth="1"/>
    <col min="14086" max="14086" width="25.85546875" style="4" customWidth="1"/>
    <col min="14087" max="14087" width="50.7109375" style="4" customWidth="1"/>
    <col min="14088" max="14088" width="14" style="4" customWidth="1"/>
    <col min="14089" max="14089" width="29.42578125" style="4" customWidth="1"/>
    <col min="14090" max="14090" width="16.140625" style="4" customWidth="1"/>
    <col min="14091" max="14092" width="14" style="4" customWidth="1"/>
    <col min="14093" max="14093" width="18.42578125" style="4" customWidth="1"/>
    <col min="14094" max="14096" width="17.28515625" style="4" customWidth="1"/>
    <col min="14097" max="14097" width="41" style="4" customWidth="1"/>
    <col min="14098" max="14098" width="46" style="4" customWidth="1"/>
    <col min="14099" max="14339" width="9.140625" style="4"/>
    <col min="14340" max="14340" width="37.28515625" style="4" customWidth="1"/>
    <col min="14341" max="14341" width="27.140625" style="4" customWidth="1"/>
    <col min="14342" max="14342" width="25.85546875" style="4" customWidth="1"/>
    <col min="14343" max="14343" width="50.7109375" style="4" customWidth="1"/>
    <col min="14344" max="14344" width="14" style="4" customWidth="1"/>
    <col min="14345" max="14345" width="29.42578125" style="4" customWidth="1"/>
    <col min="14346" max="14346" width="16.140625" style="4" customWidth="1"/>
    <col min="14347" max="14348" width="14" style="4" customWidth="1"/>
    <col min="14349" max="14349" width="18.42578125" style="4" customWidth="1"/>
    <col min="14350" max="14352" width="17.28515625" style="4" customWidth="1"/>
    <col min="14353" max="14353" width="41" style="4" customWidth="1"/>
    <col min="14354" max="14354" width="46" style="4" customWidth="1"/>
    <col min="14355" max="14595" width="9.140625" style="4"/>
    <col min="14596" max="14596" width="37.28515625" style="4" customWidth="1"/>
    <col min="14597" max="14597" width="27.140625" style="4" customWidth="1"/>
    <col min="14598" max="14598" width="25.85546875" style="4" customWidth="1"/>
    <col min="14599" max="14599" width="50.7109375" style="4" customWidth="1"/>
    <col min="14600" max="14600" width="14" style="4" customWidth="1"/>
    <col min="14601" max="14601" width="29.42578125" style="4" customWidth="1"/>
    <col min="14602" max="14602" width="16.140625" style="4" customWidth="1"/>
    <col min="14603" max="14604" width="14" style="4" customWidth="1"/>
    <col min="14605" max="14605" width="18.42578125" style="4" customWidth="1"/>
    <col min="14606" max="14608" width="17.28515625" style="4" customWidth="1"/>
    <col min="14609" max="14609" width="41" style="4" customWidth="1"/>
    <col min="14610" max="14610" width="46" style="4" customWidth="1"/>
    <col min="14611" max="14851" width="9.140625" style="4"/>
    <col min="14852" max="14852" width="37.28515625" style="4" customWidth="1"/>
    <col min="14853" max="14853" width="27.140625" style="4" customWidth="1"/>
    <col min="14854" max="14854" width="25.85546875" style="4" customWidth="1"/>
    <col min="14855" max="14855" width="50.7109375" style="4" customWidth="1"/>
    <col min="14856" max="14856" width="14" style="4" customWidth="1"/>
    <col min="14857" max="14857" width="29.42578125" style="4" customWidth="1"/>
    <col min="14858" max="14858" width="16.140625" style="4" customWidth="1"/>
    <col min="14859" max="14860" width="14" style="4" customWidth="1"/>
    <col min="14861" max="14861" width="18.42578125" style="4" customWidth="1"/>
    <col min="14862" max="14864" width="17.28515625" style="4" customWidth="1"/>
    <col min="14865" max="14865" width="41" style="4" customWidth="1"/>
    <col min="14866" max="14866" width="46" style="4" customWidth="1"/>
    <col min="14867" max="15107" width="9.140625" style="4"/>
    <col min="15108" max="15108" width="37.28515625" style="4" customWidth="1"/>
    <col min="15109" max="15109" width="27.140625" style="4" customWidth="1"/>
    <col min="15110" max="15110" width="25.85546875" style="4" customWidth="1"/>
    <col min="15111" max="15111" width="50.7109375" style="4" customWidth="1"/>
    <col min="15112" max="15112" width="14" style="4" customWidth="1"/>
    <col min="15113" max="15113" width="29.42578125" style="4" customWidth="1"/>
    <col min="15114" max="15114" width="16.140625" style="4" customWidth="1"/>
    <col min="15115" max="15116" width="14" style="4" customWidth="1"/>
    <col min="15117" max="15117" width="18.42578125" style="4" customWidth="1"/>
    <col min="15118" max="15120" width="17.28515625" style="4" customWidth="1"/>
    <col min="15121" max="15121" width="41" style="4" customWidth="1"/>
    <col min="15122" max="15122" width="46" style="4" customWidth="1"/>
    <col min="15123" max="15363" width="9.140625" style="4"/>
    <col min="15364" max="15364" width="37.28515625" style="4" customWidth="1"/>
    <col min="15365" max="15365" width="27.140625" style="4" customWidth="1"/>
    <col min="15366" max="15366" width="25.85546875" style="4" customWidth="1"/>
    <col min="15367" max="15367" width="50.7109375" style="4" customWidth="1"/>
    <col min="15368" max="15368" width="14" style="4" customWidth="1"/>
    <col min="15369" max="15369" width="29.42578125" style="4" customWidth="1"/>
    <col min="15370" max="15370" width="16.140625" style="4" customWidth="1"/>
    <col min="15371" max="15372" width="14" style="4" customWidth="1"/>
    <col min="15373" max="15373" width="18.42578125" style="4" customWidth="1"/>
    <col min="15374" max="15376" width="17.28515625" style="4" customWidth="1"/>
    <col min="15377" max="15377" width="41" style="4" customWidth="1"/>
    <col min="15378" max="15378" width="46" style="4" customWidth="1"/>
    <col min="15379" max="15619" width="9.140625" style="4"/>
    <col min="15620" max="15620" width="37.28515625" style="4" customWidth="1"/>
    <col min="15621" max="15621" width="27.140625" style="4" customWidth="1"/>
    <col min="15622" max="15622" width="25.85546875" style="4" customWidth="1"/>
    <col min="15623" max="15623" width="50.7109375" style="4" customWidth="1"/>
    <col min="15624" max="15624" width="14" style="4" customWidth="1"/>
    <col min="15625" max="15625" width="29.42578125" style="4" customWidth="1"/>
    <col min="15626" max="15626" width="16.140625" style="4" customWidth="1"/>
    <col min="15627" max="15628" width="14" style="4" customWidth="1"/>
    <col min="15629" max="15629" width="18.42578125" style="4" customWidth="1"/>
    <col min="15630" max="15632" width="17.28515625" style="4" customWidth="1"/>
    <col min="15633" max="15633" width="41" style="4" customWidth="1"/>
    <col min="15634" max="15634" width="46" style="4" customWidth="1"/>
    <col min="15635" max="15875" width="9.140625" style="4"/>
    <col min="15876" max="15876" width="37.28515625" style="4" customWidth="1"/>
    <col min="15877" max="15877" width="27.140625" style="4" customWidth="1"/>
    <col min="15878" max="15878" width="25.85546875" style="4" customWidth="1"/>
    <col min="15879" max="15879" width="50.7109375" style="4" customWidth="1"/>
    <col min="15880" max="15880" width="14" style="4" customWidth="1"/>
    <col min="15881" max="15881" width="29.42578125" style="4" customWidth="1"/>
    <col min="15882" max="15882" width="16.140625" style="4" customWidth="1"/>
    <col min="15883" max="15884" width="14" style="4" customWidth="1"/>
    <col min="15885" max="15885" width="18.42578125" style="4" customWidth="1"/>
    <col min="15886" max="15888" width="17.28515625" style="4" customWidth="1"/>
    <col min="15889" max="15889" width="41" style="4" customWidth="1"/>
    <col min="15890" max="15890" width="46" style="4" customWidth="1"/>
    <col min="15891" max="16131" width="9.140625" style="4"/>
    <col min="16132" max="16132" width="37.28515625" style="4" customWidth="1"/>
    <col min="16133" max="16133" width="27.140625" style="4" customWidth="1"/>
    <col min="16134" max="16134" width="25.85546875" style="4" customWidth="1"/>
    <col min="16135" max="16135" width="50.7109375" style="4" customWidth="1"/>
    <col min="16136" max="16136" width="14" style="4" customWidth="1"/>
    <col min="16137" max="16137" width="29.42578125" style="4" customWidth="1"/>
    <col min="16138" max="16138" width="16.140625" style="4" customWidth="1"/>
    <col min="16139" max="16140" width="14" style="4" customWidth="1"/>
    <col min="16141" max="16141" width="18.42578125" style="4" customWidth="1"/>
    <col min="16142" max="16144" width="17.28515625" style="4" customWidth="1"/>
    <col min="16145" max="16145" width="41" style="4" customWidth="1"/>
    <col min="16146" max="16146" width="46" style="4" customWidth="1"/>
    <col min="16147" max="16384" width="9.140625" style="4"/>
  </cols>
  <sheetData>
    <row r="1" spans="1:18" ht="33" customHeight="1" x14ac:dyDescent="0.45">
      <c r="A1" s="67"/>
      <c r="B1" s="4"/>
      <c r="C1" s="95"/>
      <c r="D1" s="10"/>
      <c r="E1" s="10" t="s">
        <v>455</v>
      </c>
      <c r="F1" s="76"/>
      <c r="G1" s="76"/>
      <c r="H1" s="76"/>
    </row>
    <row r="2" spans="1:18" ht="15" customHeight="1" x14ac:dyDescent="0.25">
      <c r="A2" s="164" t="s">
        <v>9</v>
      </c>
      <c r="B2" s="165" t="s">
        <v>7</v>
      </c>
      <c r="C2" s="166" t="s">
        <v>10</v>
      </c>
      <c r="D2" s="162" t="s">
        <v>15</v>
      </c>
      <c r="E2" s="162" t="s">
        <v>0</v>
      </c>
      <c r="F2" s="162" t="s">
        <v>1</v>
      </c>
      <c r="G2" s="162" t="s">
        <v>2</v>
      </c>
      <c r="H2" s="162" t="s">
        <v>3</v>
      </c>
      <c r="I2" s="16"/>
      <c r="J2" s="163" t="s">
        <v>4</v>
      </c>
      <c r="K2" s="163"/>
      <c r="L2" s="163"/>
      <c r="M2" s="163"/>
      <c r="N2" s="163"/>
      <c r="O2" s="163"/>
      <c r="P2" s="163"/>
      <c r="Q2" s="163"/>
    </row>
    <row r="3" spans="1:18" s="5" customFormat="1" ht="45" x14ac:dyDescent="0.25">
      <c r="A3" s="164"/>
      <c r="B3" s="165"/>
      <c r="C3" s="166"/>
      <c r="D3" s="162"/>
      <c r="E3" s="162"/>
      <c r="F3" s="162"/>
      <c r="G3" s="162"/>
      <c r="H3" s="162"/>
      <c r="I3" s="16">
        <v>2021</v>
      </c>
      <c r="J3" s="8">
        <v>2022</v>
      </c>
      <c r="K3" s="8">
        <v>2023</v>
      </c>
      <c r="L3" s="8">
        <v>2024</v>
      </c>
      <c r="M3" s="8" t="s">
        <v>33</v>
      </c>
      <c r="N3" s="8" t="s">
        <v>12</v>
      </c>
      <c r="O3" s="8" t="s">
        <v>13</v>
      </c>
      <c r="P3" s="9" t="s">
        <v>14</v>
      </c>
      <c r="Q3" s="62" t="s">
        <v>5</v>
      </c>
    </row>
    <row r="4" spans="1:18" s="112" customFormat="1" ht="31.5" x14ac:dyDescent="0.25">
      <c r="A4" s="108" t="s">
        <v>34</v>
      </c>
      <c r="B4" s="109"/>
      <c r="C4" s="109"/>
      <c r="D4" s="110"/>
      <c r="E4" s="110"/>
      <c r="F4" s="110"/>
      <c r="G4" s="110"/>
      <c r="H4" s="110"/>
      <c r="I4" s="111">
        <f>SUM(I5,I80,I156)</f>
        <v>65236076.489999995</v>
      </c>
      <c r="J4" s="111">
        <f>SUM(J5,J80,J156)</f>
        <v>70728963</v>
      </c>
      <c r="K4" s="111">
        <f>SUM(K5,K80,K156)</f>
        <v>72619300</v>
      </c>
      <c r="L4" s="111">
        <f>SUM(L5,L80,L156)</f>
        <v>66343871</v>
      </c>
      <c r="M4" s="111">
        <f>SUM(I4:L4)</f>
        <v>274928210.49000001</v>
      </c>
      <c r="N4" s="111">
        <f>SUM(N5,N80,N156)</f>
        <v>82290636</v>
      </c>
      <c r="O4" s="111">
        <f>SUM(O5,O80,O156)</f>
        <v>766048</v>
      </c>
      <c r="P4" s="111">
        <f>SUM(P5,P80,P156)</f>
        <v>191871526.49000001</v>
      </c>
      <c r="Q4" s="110"/>
    </row>
    <row r="5" spans="1:18" s="24" customFormat="1" ht="33" customHeight="1" x14ac:dyDescent="0.2">
      <c r="A5" s="17" t="s">
        <v>35</v>
      </c>
      <c r="B5" s="22" t="s">
        <v>6</v>
      </c>
      <c r="C5" s="96"/>
      <c r="D5" s="23"/>
      <c r="E5" s="23"/>
      <c r="F5" s="69"/>
      <c r="G5" s="69"/>
      <c r="H5" s="69"/>
      <c r="I5" s="77">
        <f>SUM(I10,I23,I53,I60,I6)</f>
        <v>18684813.489999998</v>
      </c>
      <c r="J5" s="77">
        <f t="shared" ref="J5:P5" si="0">SUM(J10,J23,J53,J60,J6)</f>
        <v>13286176</v>
      </c>
      <c r="K5" s="77">
        <f t="shared" si="0"/>
        <v>12152000</v>
      </c>
      <c r="L5" s="77">
        <f t="shared" si="0"/>
        <v>9648000</v>
      </c>
      <c r="M5" s="77">
        <f t="shared" si="0"/>
        <v>53770989.489999995</v>
      </c>
      <c r="N5" s="77">
        <f t="shared" si="0"/>
        <v>41525472.799999997</v>
      </c>
      <c r="O5" s="77">
        <f t="shared" si="0"/>
        <v>0</v>
      </c>
      <c r="P5" s="77">
        <f t="shared" si="0"/>
        <v>12245516.689999999</v>
      </c>
      <c r="Q5" s="86"/>
    </row>
    <row r="6" spans="1:18" s="34" customFormat="1" ht="102.75" customHeight="1" x14ac:dyDescent="0.2">
      <c r="A6" s="101" t="s">
        <v>359</v>
      </c>
      <c r="B6" s="102"/>
      <c r="C6" s="103" t="s">
        <v>11</v>
      </c>
      <c r="D6" s="104"/>
      <c r="E6" s="104"/>
      <c r="F6" s="105" t="s">
        <v>358</v>
      </c>
      <c r="G6" s="105" t="s">
        <v>114</v>
      </c>
      <c r="H6" s="105" t="s">
        <v>369</v>
      </c>
      <c r="I6" s="106">
        <v>129291</v>
      </c>
      <c r="J6" s="106">
        <v>100000</v>
      </c>
      <c r="K6" s="106">
        <v>100000</v>
      </c>
      <c r="L6" s="106">
        <v>100000</v>
      </c>
      <c r="M6" s="106">
        <f>SUM(I6:L6)</f>
        <v>429291</v>
      </c>
      <c r="N6" s="106">
        <v>429291</v>
      </c>
      <c r="O6" s="106">
        <v>0</v>
      </c>
      <c r="P6" s="106">
        <v>0</v>
      </c>
      <c r="Q6" s="107"/>
    </row>
    <row r="7" spans="1:18" s="34" customFormat="1" ht="102.75" customHeight="1" x14ac:dyDescent="0.2">
      <c r="A7" s="101" t="s">
        <v>374</v>
      </c>
      <c r="B7" s="102"/>
      <c r="C7" s="103" t="s">
        <v>11</v>
      </c>
      <c r="D7" s="104"/>
      <c r="E7" s="104"/>
      <c r="F7" s="105" t="s">
        <v>397</v>
      </c>
      <c r="G7" s="105" t="s">
        <v>114</v>
      </c>
      <c r="H7" s="105" t="s">
        <v>348</v>
      </c>
      <c r="I7" s="106">
        <v>30000</v>
      </c>
      <c r="J7" s="106">
        <v>0</v>
      </c>
      <c r="K7" s="106">
        <v>0</v>
      </c>
      <c r="L7" s="106">
        <v>0</v>
      </c>
      <c r="M7" s="106">
        <f t="shared" ref="M7:M9" si="1">SUM(I7:L7)</f>
        <v>30000</v>
      </c>
      <c r="N7" s="106">
        <v>30000</v>
      </c>
      <c r="O7" s="106">
        <v>0</v>
      </c>
      <c r="P7" s="106">
        <v>0</v>
      </c>
      <c r="Q7" s="107"/>
    </row>
    <row r="8" spans="1:18" s="34" customFormat="1" ht="102.75" customHeight="1" x14ac:dyDescent="0.2">
      <c r="A8" s="101" t="s">
        <v>89</v>
      </c>
      <c r="B8" s="102"/>
      <c r="C8" s="103" t="s">
        <v>11</v>
      </c>
      <c r="D8" s="104"/>
      <c r="E8" s="104"/>
      <c r="F8" s="105" t="s">
        <v>393</v>
      </c>
      <c r="G8" s="105" t="s">
        <v>114</v>
      </c>
      <c r="H8" s="105" t="s">
        <v>394</v>
      </c>
      <c r="I8" s="106">
        <v>60000</v>
      </c>
      <c r="J8" s="106">
        <v>0</v>
      </c>
      <c r="K8" s="106">
        <v>0</v>
      </c>
      <c r="L8" s="106">
        <v>0</v>
      </c>
      <c r="M8" s="106">
        <f t="shared" si="1"/>
        <v>60000</v>
      </c>
      <c r="N8" s="106">
        <v>60000</v>
      </c>
      <c r="O8" s="106">
        <v>0</v>
      </c>
      <c r="P8" s="106">
        <v>0</v>
      </c>
      <c r="Q8" s="107"/>
    </row>
    <row r="9" spans="1:18" s="34" customFormat="1" ht="102.75" customHeight="1" x14ac:dyDescent="0.2">
      <c r="A9" s="101" t="s">
        <v>386</v>
      </c>
      <c r="B9" s="102"/>
      <c r="C9" s="103" t="s">
        <v>11</v>
      </c>
      <c r="D9" s="104"/>
      <c r="E9" s="104"/>
      <c r="F9" s="105" t="s">
        <v>62</v>
      </c>
      <c r="G9" s="105" t="s">
        <v>114</v>
      </c>
      <c r="H9" s="105" t="s">
        <v>349</v>
      </c>
      <c r="I9" s="106">
        <v>0</v>
      </c>
      <c r="J9" s="106">
        <v>0</v>
      </c>
      <c r="K9" s="106">
        <v>500000</v>
      </c>
      <c r="L9" s="106">
        <v>0</v>
      </c>
      <c r="M9" s="106">
        <f t="shared" si="1"/>
        <v>500000</v>
      </c>
      <c r="N9" s="106">
        <v>500000</v>
      </c>
      <c r="O9" s="106">
        <v>0</v>
      </c>
      <c r="P9" s="106">
        <v>0</v>
      </c>
      <c r="Q9" s="107"/>
    </row>
    <row r="10" spans="1:18" s="24" customFormat="1" ht="32.25" customHeight="1" x14ac:dyDescent="0.2">
      <c r="A10" s="18" t="s">
        <v>36</v>
      </c>
      <c r="B10" s="25" t="s">
        <v>6</v>
      </c>
      <c r="C10" s="87"/>
      <c r="D10" s="26"/>
      <c r="E10" s="26"/>
      <c r="F10" s="70"/>
      <c r="G10" s="70"/>
      <c r="H10" s="70"/>
      <c r="I10" s="78">
        <f>SUM(I11,I14,I19)</f>
        <v>9109689</v>
      </c>
      <c r="J10" s="78">
        <f t="shared" ref="J10:P10" si="2">SUM(J11,J14,J19)</f>
        <v>9218000</v>
      </c>
      <c r="K10" s="78">
        <f t="shared" si="2"/>
        <v>8128000</v>
      </c>
      <c r="L10" s="78">
        <f t="shared" si="2"/>
        <v>6889000</v>
      </c>
      <c r="M10" s="78">
        <f t="shared" si="2"/>
        <v>33344689</v>
      </c>
      <c r="N10" s="78">
        <f t="shared" si="2"/>
        <v>30754689</v>
      </c>
      <c r="O10" s="78">
        <f t="shared" si="2"/>
        <v>0</v>
      </c>
      <c r="P10" s="78">
        <f t="shared" si="2"/>
        <v>2590000</v>
      </c>
      <c r="Q10" s="87"/>
    </row>
    <row r="11" spans="1:18" s="24" customFormat="1" ht="51.75" customHeight="1" x14ac:dyDescent="0.2">
      <c r="A11" s="19" t="s">
        <v>40</v>
      </c>
      <c r="B11" s="27"/>
      <c r="C11" s="97"/>
      <c r="D11" s="28"/>
      <c r="E11" s="28"/>
      <c r="F11" s="64"/>
      <c r="G11" s="64"/>
      <c r="H11" s="64"/>
      <c r="I11" s="79">
        <f>SUM(I12:I13)</f>
        <v>1894689</v>
      </c>
      <c r="J11" s="79">
        <f t="shared" ref="J11:P11" si="3">SUM(J12:J13)</f>
        <v>2650000</v>
      </c>
      <c r="K11" s="79">
        <f t="shared" si="3"/>
        <v>1610000</v>
      </c>
      <c r="L11" s="79">
        <f t="shared" si="3"/>
        <v>1020000</v>
      </c>
      <c r="M11" s="79">
        <f t="shared" si="3"/>
        <v>7174689</v>
      </c>
      <c r="N11" s="79">
        <f t="shared" si="3"/>
        <v>7174689</v>
      </c>
      <c r="O11" s="79">
        <f t="shared" si="3"/>
        <v>0</v>
      </c>
      <c r="P11" s="79">
        <f t="shared" si="3"/>
        <v>0</v>
      </c>
      <c r="Q11" s="61"/>
      <c r="R11" s="29"/>
    </row>
    <row r="12" spans="1:18" s="34" customFormat="1" ht="25.5" x14ac:dyDescent="0.2">
      <c r="A12" s="113" t="s">
        <v>146</v>
      </c>
      <c r="B12" s="114"/>
      <c r="C12" s="115"/>
      <c r="D12" s="116"/>
      <c r="E12" s="117"/>
      <c r="F12" s="118" t="s">
        <v>87</v>
      </c>
      <c r="G12" s="118" t="s">
        <v>114</v>
      </c>
      <c r="H12" s="118" t="s">
        <v>286</v>
      </c>
      <c r="I12" s="119">
        <v>1750000</v>
      </c>
      <c r="J12" s="119">
        <v>2450000</v>
      </c>
      <c r="K12" s="119">
        <v>1400000</v>
      </c>
      <c r="L12" s="119">
        <v>800000</v>
      </c>
      <c r="M12" s="119">
        <f>SUM(I12:L12)</f>
        <v>6400000</v>
      </c>
      <c r="N12" s="119">
        <f>I12+J12+K12+L12</f>
        <v>6400000</v>
      </c>
      <c r="O12" s="120">
        <v>0</v>
      </c>
      <c r="P12" s="120">
        <v>0</v>
      </c>
      <c r="Q12" s="115"/>
      <c r="R12" s="33"/>
    </row>
    <row r="13" spans="1:18" s="34" customFormat="1" ht="104.25" customHeight="1" x14ac:dyDescent="0.2">
      <c r="A13" s="113" t="s">
        <v>396</v>
      </c>
      <c r="B13" s="114"/>
      <c r="C13" s="115"/>
      <c r="D13" s="116"/>
      <c r="E13" s="117"/>
      <c r="F13" s="118" t="s">
        <v>358</v>
      </c>
      <c r="G13" s="118"/>
      <c r="H13" s="118" t="s">
        <v>372</v>
      </c>
      <c r="I13" s="119">
        <v>144689</v>
      </c>
      <c r="J13" s="119">
        <v>200000</v>
      </c>
      <c r="K13" s="119">
        <v>210000</v>
      </c>
      <c r="L13" s="119">
        <v>220000</v>
      </c>
      <c r="M13" s="119">
        <v>774689</v>
      </c>
      <c r="N13" s="119">
        <v>774689</v>
      </c>
      <c r="O13" s="120"/>
      <c r="P13" s="120"/>
      <c r="Q13" s="115"/>
      <c r="R13" s="33"/>
    </row>
    <row r="14" spans="1:18" s="24" customFormat="1" ht="25.5" x14ac:dyDescent="0.2">
      <c r="A14" s="19" t="s">
        <v>41</v>
      </c>
      <c r="B14" s="27" t="s">
        <v>6</v>
      </c>
      <c r="C14" s="97"/>
      <c r="D14" s="28"/>
      <c r="E14" s="28"/>
      <c r="F14" s="64"/>
      <c r="G14" s="64"/>
      <c r="H14" s="64"/>
      <c r="I14" s="80">
        <f>SUM(I15:I18)</f>
        <v>195000</v>
      </c>
      <c r="J14" s="80">
        <f t="shared" ref="J14:P14" si="4">SUM(J15:J18)</f>
        <v>188000</v>
      </c>
      <c r="K14" s="80">
        <f t="shared" si="4"/>
        <v>138000</v>
      </c>
      <c r="L14" s="80">
        <f t="shared" si="4"/>
        <v>138000</v>
      </c>
      <c r="M14" s="80">
        <f t="shared" si="4"/>
        <v>659000</v>
      </c>
      <c r="N14" s="80">
        <f t="shared" si="4"/>
        <v>659000</v>
      </c>
      <c r="O14" s="80">
        <f t="shared" si="4"/>
        <v>0</v>
      </c>
      <c r="P14" s="80">
        <f t="shared" si="4"/>
        <v>0</v>
      </c>
      <c r="Q14" s="61"/>
      <c r="R14" s="29"/>
    </row>
    <row r="15" spans="1:18" s="34" customFormat="1" ht="51" x14ac:dyDescent="0.2">
      <c r="A15" s="121" t="s">
        <v>287</v>
      </c>
      <c r="B15" s="115"/>
      <c r="C15" s="115"/>
      <c r="D15" s="122"/>
      <c r="E15" s="122"/>
      <c r="F15" s="118" t="s">
        <v>62</v>
      </c>
      <c r="G15" s="118" t="s">
        <v>114</v>
      </c>
      <c r="H15" s="123" t="s">
        <v>147</v>
      </c>
      <c r="I15" s="124">
        <v>0</v>
      </c>
      <c r="J15" s="124">
        <v>50000</v>
      </c>
      <c r="K15" s="124">
        <v>0</v>
      </c>
      <c r="L15" s="124">
        <v>0</v>
      </c>
      <c r="M15" s="125">
        <f>SUM(I15:L15)</f>
        <v>50000</v>
      </c>
      <c r="N15" s="125">
        <v>50000</v>
      </c>
      <c r="O15" s="126">
        <v>0</v>
      </c>
      <c r="P15" s="127">
        <v>0</v>
      </c>
      <c r="Q15" s="128"/>
    </row>
    <row r="16" spans="1:18" s="34" customFormat="1" ht="38.25" x14ac:dyDescent="0.2">
      <c r="A16" s="121" t="s">
        <v>288</v>
      </c>
      <c r="B16" s="115"/>
      <c r="C16" s="115"/>
      <c r="D16" s="122"/>
      <c r="E16" s="122"/>
      <c r="F16" s="118" t="s">
        <v>88</v>
      </c>
      <c r="G16" s="118" t="s">
        <v>114</v>
      </c>
      <c r="H16" s="123" t="s">
        <v>181</v>
      </c>
      <c r="I16" s="124">
        <v>150000</v>
      </c>
      <c r="J16" s="124">
        <v>100000</v>
      </c>
      <c r="K16" s="124">
        <v>100000</v>
      </c>
      <c r="L16" s="124">
        <v>100000</v>
      </c>
      <c r="M16" s="125">
        <f>SUM(I16:L16)</f>
        <v>450000</v>
      </c>
      <c r="N16" s="125">
        <v>450000</v>
      </c>
      <c r="O16" s="126">
        <v>0</v>
      </c>
      <c r="P16" s="127">
        <v>0</v>
      </c>
      <c r="Q16" s="128"/>
    </row>
    <row r="17" spans="1:17" s="34" customFormat="1" ht="25.5" x14ac:dyDescent="0.2">
      <c r="A17" s="121" t="s">
        <v>289</v>
      </c>
      <c r="B17" s="115"/>
      <c r="C17" s="115"/>
      <c r="D17" s="122"/>
      <c r="E17" s="122"/>
      <c r="F17" s="118" t="s">
        <v>87</v>
      </c>
      <c r="G17" s="118" t="s">
        <v>114</v>
      </c>
      <c r="H17" s="123" t="s">
        <v>182</v>
      </c>
      <c r="I17" s="124">
        <v>27000</v>
      </c>
      <c r="J17" s="124">
        <v>20000</v>
      </c>
      <c r="K17" s="124">
        <v>20000</v>
      </c>
      <c r="L17" s="124">
        <v>20000</v>
      </c>
      <c r="M17" s="125">
        <f>SUM(I17:L17)</f>
        <v>87000</v>
      </c>
      <c r="N17" s="125">
        <f>I17+J17+K17+L17</f>
        <v>87000</v>
      </c>
      <c r="O17" s="126">
        <v>0</v>
      </c>
      <c r="P17" s="127">
        <v>0</v>
      </c>
      <c r="Q17" s="128"/>
    </row>
    <row r="18" spans="1:17" s="34" customFormat="1" ht="38.25" x14ac:dyDescent="0.2">
      <c r="A18" s="121" t="s">
        <v>290</v>
      </c>
      <c r="B18" s="114"/>
      <c r="C18" s="115"/>
      <c r="D18" s="118"/>
      <c r="E18" s="129"/>
      <c r="F18" s="118" t="s">
        <v>88</v>
      </c>
      <c r="G18" s="118" t="s">
        <v>114</v>
      </c>
      <c r="H18" s="118" t="s">
        <v>183</v>
      </c>
      <c r="I18" s="124">
        <v>18000</v>
      </c>
      <c r="J18" s="124">
        <v>18000</v>
      </c>
      <c r="K18" s="124">
        <v>18000</v>
      </c>
      <c r="L18" s="124">
        <v>18000</v>
      </c>
      <c r="M18" s="120">
        <f>SUM(I18:L18)</f>
        <v>72000</v>
      </c>
      <c r="N18" s="120">
        <v>72000</v>
      </c>
      <c r="O18" s="120">
        <v>0</v>
      </c>
      <c r="P18" s="120">
        <v>0</v>
      </c>
      <c r="Q18" s="115"/>
    </row>
    <row r="19" spans="1:17" s="24" customFormat="1" ht="25.5" x14ac:dyDescent="0.2">
      <c r="A19" s="19" t="s">
        <v>42</v>
      </c>
      <c r="B19" s="27" t="s">
        <v>6</v>
      </c>
      <c r="C19" s="97"/>
      <c r="D19" s="28"/>
      <c r="E19" s="28"/>
      <c r="F19" s="64"/>
      <c r="G19" s="64"/>
      <c r="H19" s="64"/>
      <c r="I19" s="79">
        <f>SUM(I20:I22)</f>
        <v>7020000</v>
      </c>
      <c r="J19" s="79">
        <f t="shared" ref="J19:P19" si="5">SUM(J20:J22)</f>
        <v>6380000</v>
      </c>
      <c r="K19" s="79">
        <f t="shared" si="5"/>
        <v>6380000</v>
      </c>
      <c r="L19" s="79">
        <f t="shared" si="5"/>
        <v>5731000</v>
      </c>
      <c r="M19" s="79">
        <f t="shared" si="5"/>
        <v>25511000</v>
      </c>
      <c r="N19" s="79">
        <f t="shared" si="5"/>
        <v>22921000</v>
      </c>
      <c r="O19" s="79">
        <f t="shared" si="5"/>
        <v>0</v>
      </c>
      <c r="P19" s="79">
        <f t="shared" si="5"/>
        <v>2590000</v>
      </c>
      <c r="Q19" s="61"/>
    </row>
    <row r="20" spans="1:17" s="34" customFormat="1" ht="38.25" x14ac:dyDescent="0.2">
      <c r="A20" s="113" t="s">
        <v>148</v>
      </c>
      <c r="B20" s="115"/>
      <c r="C20" s="115"/>
      <c r="D20" s="122"/>
      <c r="E20" s="122"/>
      <c r="F20" s="118" t="s">
        <v>87</v>
      </c>
      <c r="G20" s="118" t="s">
        <v>114</v>
      </c>
      <c r="H20" s="118" t="s">
        <v>184</v>
      </c>
      <c r="I20" s="120">
        <v>30000</v>
      </c>
      <c r="J20" s="120">
        <v>30000</v>
      </c>
      <c r="K20" s="120">
        <v>30000</v>
      </c>
      <c r="L20" s="120">
        <v>31000</v>
      </c>
      <c r="M20" s="120">
        <f>SUM(I20:L20)</f>
        <v>121000</v>
      </c>
      <c r="N20" s="120">
        <f>I20+J20+K20+L20</f>
        <v>121000</v>
      </c>
      <c r="O20" s="120">
        <v>0</v>
      </c>
      <c r="P20" s="120">
        <v>0</v>
      </c>
      <c r="Q20" s="115"/>
    </row>
    <row r="21" spans="1:17" s="34" customFormat="1" ht="76.5" x14ac:dyDescent="0.2">
      <c r="A21" s="113" t="s">
        <v>149</v>
      </c>
      <c r="B21" s="114"/>
      <c r="C21" s="115"/>
      <c r="D21" s="118"/>
      <c r="E21" s="129"/>
      <c r="F21" s="118" t="s">
        <v>87</v>
      </c>
      <c r="G21" s="118" t="s">
        <v>114</v>
      </c>
      <c r="H21" s="118" t="s">
        <v>175</v>
      </c>
      <c r="I21" s="120">
        <v>6190000</v>
      </c>
      <c r="J21" s="120">
        <v>5550000</v>
      </c>
      <c r="K21" s="120">
        <v>5550000</v>
      </c>
      <c r="L21" s="120">
        <v>4900000</v>
      </c>
      <c r="M21" s="120">
        <f>SUM(I21:L21)</f>
        <v>22190000</v>
      </c>
      <c r="N21" s="130">
        <v>19600000</v>
      </c>
      <c r="O21" s="120">
        <v>0</v>
      </c>
      <c r="P21" s="120">
        <v>2590000</v>
      </c>
      <c r="Q21" s="115" t="s">
        <v>429</v>
      </c>
    </row>
    <row r="22" spans="1:17" s="34" customFormat="1" ht="25.5" x14ac:dyDescent="0.2">
      <c r="A22" s="113" t="s">
        <v>150</v>
      </c>
      <c r="B22" s="114"/>
      <c r="C22" s="115"/>
      <c r="D22" s="118"/>
      <c r="E22" s="129"/>
      <c r="F22" s="118" t="s">
        <v>87</v>
      </c>
      <c r="G22" s="118" t="s">
        <v>114</v>
      </c>
      <c r="H22" s="118" t="s">
        <v>185</v>
      </c>
      <c r="I22" s="120">
        <v>800000</v>
      </c>
      <c r="J22" s="120">
        <v>800000</v>
      </c>
      <c r="K22" s="120">
        <v>800000</v>
      </c>
      <c r="L22" s="120">
        <v>800000</v>
      </c>
      <c r="M22" s="120">
        <f>SUM(I22:L22)</f>
        <v>3200000</v>
      </c>
      <c r="N22" s="130">
        <f>I22+J22+K22+L22</f>
        <v>3200000</v>
      </c>
      <c r="O22" s="120">
        <v>0</v>
      </c>
      <c r="P22" s="120">
        <v>0</v>
      </c>
      <c r="Q22" s="128"/>
    </row>
    <row r="23" spans="1:17" s="37" customFormat="1" ht="12.75" x14ac:dyDescent="0.2">
      <c r="A23" s="18" t="s">
        <v>37</v>
      </c>
      <c r="B23" s="25" t="s">
        <v>6</v>
      </c>
      <c r="C23" s="87"/>
      <c r="D23" s="35"/>
      <c r="E23" s="35"/>
      <c r="F23" s="71"/>
      <c r="G23" s="71"/>
      <c r="H23" s="71"/>
      <c r="I23" s="81">
        <f>SUM(I24,I36,I44,I47)</f>
        <v>8262417.4899999993</v>
      </c>
      <c r="J23" s="81">
        <f t="shared" ref="J23:P23" si="6">SUM(J24,J36,J44,J47)</f>
        <v>2759000</v>
      </c>
      <c r="K23" s="81">
        <f t="shared" si="6"/>
        <v>2774000</v>
      </c>
      <c r="L23" s="81">
        <f t="shared" si="6"/>
        <v>1889000</v>
      </c>
      <c r="M23" s="81">
        <f>SUM(M24,M36,M44,M47)</f>
        <v>15684417.489999998</v>
      </c>
      <c r="N23" s="81">
        <f t="shared" si="6"/>
        <v>7526000</v>
      </c>
      <c r="O23" s="81">
        <f t="shared" si="6"/>
        <v>0</v>
      </c>
      <c r="P23" s="81">
        <f t="shared" si="6"/>
        <v>8158417.4900000002</v>
      </c>
      <c r="Q23" s="36"/>
    </row>
    <row r="24" spans="1:17" s="24" customFormat="1" ht="12.75" x14ac:dyDescent="0.2">
      <c r="A24" s="19" t="s">
        <v>43</v>
      </c>
      <c r="B24" s="27" t="s">
        <v>6</v>
      </c>
      <c r="C24" s="97"/>
      <c r="D24" s="28"/>
      <c r="E24" s="28"/>
      <c r="F24" s="64"/>
      <c r="G24" s="64"/>
      <c r="H24" s="64"/>
      <c r="I24" s="79">
        <f>SUM(I25:I35)</f>
        <v>6469417.4899999993</v>
      </c>
      <c r="J24" s="79">
        <f t="shared" ref="J24:P24" si="7">SUM(J25:J35)</f>
        <v>1574000</v>
      </c>
      <c r="K24" s="79">
        <f t="shared" si="7"/>
        <v>1569000</v>
      </c>
      <c r="L24" s="79">
        <f t="shared" si="7"/>
        <v>1384000</v>
      </c>
      <c r="M24" s="79">
        <f t="shared" si="7"/>
        <v>10996417.489999998</v>
      </c>
      <c r="N24" s="79">
        <f t="shared" si="7"/>
        <v>5491000</v>
      </c>
      <c r="O24" s="79">
        <f t="shared" si="7"/>
        <v>0</v>
      </c>
      <c r="P24" s="79">
        <f t="shared" si="7"/>
        <v>5505417.4900000002</v>
      </c>
      <c r="Q24" s="61"/>
    </row>
    <row r="25" spans="1:17" s="34" customFormat="1" ht="51" x14ac:dyDescent="0.2">
      <c r="A25" s="113" t="s">
        <v>151</v>
      </c>
      <c r="B25" s="115"/>
      <c r="C25" s="131"/>
      <c r="D25" s="122"/>
      <c r="E25" s="122"/>
      <c r="F25" s="118" t="s">
        <v>62</v>
      </c>
      <c r="G25" s="118" t="s">
        <v>114</v>
      </c>
      <c r="H25" s="118" t="s">
        <v>63</v>
      </c>
      <c r="I25" s="120">
        <v>0</v>
      </c>
      <c r="J25" s="120">
        <v>10000</v>
      </c>
      <c r="K25" s="120">
        <v>5000</v>
      </c>
      <c r="L25" s="120">
        <v>0</v>
      </c>
      <c r="M25" s="125">
        <f t="shared" ref="M25:M30" si="8">SUM(I25:L25)</f>
        <v>15000</v>
      </c>
      <c r="N25" s="120">
        <v>15000</v>
      </c>
      <c r="O25" s="120">
        <v>0</v>
      </c>
      <c r="P25" s="120">
        <v>0</v>
      </c>
      <c r="Q25" s="128"/>
    </row>
    <row r="26" spans="1:17" s="34" customFormat="1" ht="38.25" x14ac:dyDescent="0.2">
      <c r="A26" s="121" t="s">
        <v>377</v>
      </c>
      <c r="B26" s="115"/>
      <c r="C26" s="131"/>
      <c r="D26" s="118"/>
      <c r="E26" s="118"/>
      <c r="F26" s="118" t="s">
        <v>62</v>
      </c>
      <c r="G26" s="118" t="s">
        <v>114</v>
      </c>
      <c r="H26" s="118" t="s">
        <v>64</v>
      </c>
      <c r="I26" s="120">
        <v>1893987</v>
      </c>
      <c r="J26" s="120">
        <v>1000000</v>
      </c>
      <c r="K26" s="120">
        <v>1000000</v>
      </c>
      <c r="L26" s="120">
        <v>1000000</v>
      </c>
      <c r="M26" s="125">
        <f t="shared" si="8"/>
        <v>4893987</v>
      </c>
      <c r="N26" s="120">
        <v>4000000</v>
      </c>
      <c r="O26" s="120">
        <v>0</v>
      </c>
      <c r="P26" s="120">
        <v>893987</v>
      </c>
      <c r="Q26" s="115" t="s">
        <v>431</v>
      </c>
    </row>
    <row r="27" spans="1:17" s="34" customFormat="1" ht="25.5" x14ac:dyDescent="0.2">
      <c r="A27" s="121" t="s">
        <v>378</v>
      </c>
      <c r="B27" s="115"/>
      <c r="C27" s="131"/>
      <c r="D27" s="118"/>
      <c r="E27" s="118"/>
      <c r="F27" s="118" t="s">
        <v>62</v>
      </c>
      <c r="G27" s="118" t="s">
        <v>114</v>
      </c>
      <c r="H27" s="118" t="s">
        <v>65</v>
      </c>
      <c r="I27" s="120">
        <v>0</v>
      </c>
      <c r="J27" s="120">
        <v>20000</v>
      </c>
      <c r="K27" s="120">
        <v>0</v>
      </c>
      <c r="L27" s="120">
        <v>0</v>
      </c>
      <c r="M27" s="125">
        <f t="shared" si="8"/>
        <v>20000</v>
      </c>
      <c r="N27" s="120">
        <v>20000</v>
      </c>
      <c r="O27" s="120">
        <v>0</v>
      </c>
      <c r="P27" s="120">
        <v>0</v>
      </c>
      <c r="Q27" s="128"/>
    </row>
    <row r="28" spans="1:17" s="34" customFormat="1" ht="25.5" x14ac:dyDescent="0.2">
      <c r="A28" s="121" t="s">
        <v>379</v>
      </c>
      <c r="B28" s="115"/>
      <c r="C28" s="131"/>
      <c r="D28" s="118"/>
      <c r="E28" s="118"/>
      <c r="F28" s="118" t="s">
        <v>62</v>
      </c>
      <c r="G28" s="118" t="s">
        <v>114</v>
      </c>
      <c r="H28" s="118" t="s">
        <v>66</v>
      </c>
      <c r="I28" s="120">
        <v>0</v>
      </c>
      <c r="J28" s="120">
        <v>0</v>
      </c>
      <c r="K28" s="120">
        <v>20000</v>
      </c>
      <c r="L28" s="120">
        <v>0</v>
      </c>
      <c r="M28" s="125">
        <f t="shared" si="8"/>
        <v>20000</v>
      </c>
      <c r="N28" s="120">
        <v>20000</v>
      </c>
      <c r="O28" s="120">
        <v>0</v>
      </c>
      <c r="P28" s="125">
        <v>0</v>
      </c>
      <c r="Q28" s="107"/>
    </row>
    <row r="29" spans="1:17" s="34" customFormat="1" ht="25.5" x14ac:dyDescent="0.2">
      <c r="A29" s="121" t="s">
        <v>380</v>
      </c>
      <c r="B29" s="115"/>
      <c r="C29" s="131"/>
      <c r="D29" s="118"/>
      <c r="E29" s="118"/>
      <c r="F29" s="118" t="s">
        <v>87</v>
      </c>
      <c r="G29" s="118" t="s">
        <v>114</v>
      </c>
      <c r="H29" s="118" t="s">
        <v>176</v>
      </c>
      <c r="I29" s="120">
        <v>9000</v>
      </c>
      <c r="J29" s="120">
        <v>19000</v>
      </c>
      <c r="K29" s="120">
        <v>19000</v>
      </c>
      <c r="L29" s="120">
        <v>9000</v>
      </c>
      <c r="M29" s="120">
        <f t="shared" si="8"/>
        <v>56000</v>
      </c>
      <c r="N29" s="120">
        <v>36000</v>
      </c>
      <c r="O29" s="120">
        <v>0</v>
      </c>
      <c r="P29" s="125">
        <v>20000</v>
      </c>
      <c r="Q29" s="128" t="s">
        <v>430</v>
      </c>
    </row>
    <row r="30" spans="1:17" s="37" customFormat="1" ht="25.5" x14ac:dyDescent="0.2">
      <c r="A30" s="63" t="s">
        <v>381</v>
      </c>
      <c r="B30" s="52"/>
      <c r="C30" s="52"/>
      <c r="D30" s="59"/>
      <c r="E30" s="59"/>
      <c r="F30" s="72" t="s">
        <v>233</v>
      </c>
      <c r="G30" s="72" t="s">
        <v>235</v>
      </c>
      <c r="H30" s="59" t="s">
        <v>239</v>
      </c>
      <c r="I30" s="60">
        <v>150000</v>
      </c>
      <c r="J30" s="60">
        <v>150000</v>
      </c>
      <c r="K30" s="60">
        <v>150000</v>
      </c>
      <c r="L30" s="60">
        <v>0</v>
      </c>
      <c r="M30" s="49">
        <f t="shared" si="8"/>
        <v>450000</v>
      </c>
      <c r="N30" s="60">
        <v>0</v>
      </c>
      <c r="O30" s="60">
        <v>0</v>
      </c>
      <c r="P30" s="60">
        <v>450000</v>
      </c>
      <c r="Q30" s="52" t="s">
        <v>432</v>
      </c>
    </row>
    <row r="31" spans="1:17" s="34" customFormat="1" ht="25.5" x14ac:dyDescent="0.2">
      <c r="A31" s="132" t="s">
        <v>382</v>
      </c>
      <c r="B31" s="118"/>
      <c r="C31" s="118"/>
      <c r="D31" s="118"/>
      <c r="E31" s="118"/>
      <c r="F31" s="118" t="s">
        <v>398</v>
      </c>
      <c r="G31" s="118" t="s">
        <v>114</v>
      </c>
      <c r="H31" s="118" t="s">
        <v>291</v>
      </c>
      <c r="I31" s="120">
        <v>300000</v>
      </c>
      <c r="J31" s="120">
        <v>300000</v>
      </c>
      <c r="K31" s="120">
        <v>300000</v>
      </c>
      <c r="L31" s="120">
        <v>300000</v>
      </c>
      <c r="M31" s="120">
        <f>SUM(I31:L31)</f>
        <v>1200000</v>
      </c>
      <c r="N31" s="120">
        <v>1200000</v>
      </c>
      <c r="O31" s="120">
        <v>0</v>
      </c>
      <c r="P31" s="120">
        <v>0</v>
      </c>
      <c r="Q31" s="118"/>
    </row>
    <row r="32" spans="1:17" s="37" customFormat="1" ht="25.5" x14ac:dyDescent="0.2">
      <c r="A32" s="48" t="s">
        <v>383</v>
      </c>
      <c r="B32" s="47"/>
      <c r="C32" s="47"/>
      <c r="D32" s="47"/>
      <c r="E32" s="47"/>
      <c r="F32" s="47" t="s">
        <v>362</v>
      </c>
      <c r="G32" s="47" t="s">
        <v>114</v>
      </c>
      <c r="H32" s="47" t="s">
        <v>363</v>
      </c>
      <c r="I32" s="49">
        <v>2432368.61</v>
      </c>
      <c r="J32" s="49">
        <v>0</v>
      </c>
      <c r="K32" s="49">
        <v>0</v>
      </c>
      <c r="L32" s="49">
        <v>0</v>
      </c>
      <c r="M32" s="49">
        <f t="shared" ref="M32:M33" si="9">SUM(I32:L32)</f>
        <v>2432368.61</v>
      </c>
      <c r="N32" s="49">
        <v>0</v>
      </c>
      <c r="O32" s="49">
        <v>0</v>
      </c>
      <c r="P32" s="49">
        <v>2432368.61</v>
      </c>
      <c r="Q32" s="47" t="s">
        <v>366</v>
      </c>
    </row>
    <row r="33" spans="1:17" s="37" customFormat="1" ht="25.5" x14ac:dyDescent="0.2">
      <c r="A33" s="48" t="s">
        <v>384</v>
      </c>
      <c r="B33" s="47"/>
      <c r="C33" s="47"/>
      <c r="D33" s="47"/>
      <c r="E33" s="47"/>
      <c r="F33" s="47" t="s">
        <v>362</v>
      </c>
      <c r="G33" s="47" t="s">
        <v>114</v>
      </c>
      <c r="H33" s="47" t="s">
        <v>364</v>
      </c>
      <c r="I33" s="49">
        <v>1269061.8799999999</v>
      </c>
      <c r="J33" s="49">
        <v>0</v>
      </c>
      <c r="K33" s="49">
        <v>0</v>
      </c>
      <c r="L33" s="49">
        <v>0</v>
      </c>
      <c r="M33" s="49">
        <f t="shared" si="9"/>
        <v>1269061.8799999999</v>
      </c>
      <c r="N33" s="49">
        <v>0</v>
      </c>
      <c r="O33" s="49">
        <v>0</v>
      </c>
      <c r="P33" s="49">
        <v>1269061.8799999999</v>
      </c>
      <c r="Q33" s="47" t="s">
        <v>366</v>
      </c>
    </row>
    <row r="34" spans="1:17" s="37" customFormat="1" ht="38.25" x14ac:dyDescent="0.2">
      <c r="A34" s="48" t="s">
        <v>385</v>
      </c>
      <c r="B34" s="47"/>
      <c r="C34" s="47"/>
      <c r="D34" s="47"/>
      <c r="E34" s="47"/>
      <c r="F34" s="47" t="s">
        <v>362</v>
      </c>
      <c r="G34" s="47" t="s">
        <v>114</v>
      </c>
      <c r="H34" s="47" t="s">
        <v>365</v>
      </c>
      <c r="I34" s="49">
        <v>340000</v>
      </c>
      <c r="J34" s="49">
        <v>0</v>
      </c>
      <c r="K34" s="49">
        <v>0</v>
      </c>
      <c r="L34" s="49">
        <v>0</v>
      </c>
      <c r="M34" s="49">
        <f t="shared" ref="M34:M35" si="10">SUM(I34:L34)</f>
        <v>340000</v>
      </c>
      <c r="N34" s="49">
        <v>0</v>
      </c>
      <c r="O34" s="49">
        <v>0</v>
      </c>
      <c r="P34" s="49">
        <v>340000</v>
      </c>
      <c r="Q34" s="47" t="s">
        <v>367</v>
      </c>
    </row>
    <row r="35" spans="1:17" s="37" customFormat="1" ht="25.5" x14ac:dyDescent="0.2">
      <c r="A35" s="48" t="s">
        <v>426</v>
      </c>
      <c r="B35" s="47"/>
      <c r="C35" s="47"/>
      <c r="D35" s="47"/>
      <c r="E35" s="47"/>
      <c r="F35" s="47" t="s">
        <v>424</v>
      </c>
      <c r="G35" s="47" t="s">
        <v>114</v>
      </c>
      <c r="H35" s="47" t="s">
        <v>427</v>
      </c>
      <c r="I35" s="49">
        <v>75000</v>
      </c>
      <c r="J35" s="49">
        <v>75000</v>
      </c>
      <c r="K35" s="49">
        <v>75000</v>
      </c>
      <c r="L35" s="49">
        <v>75000</v>
      </c>
      <c r="M35" s="49">
        <f t="shared" si="10"/>
        <v>300000</v>
      </c>
      <c r="N35" s="49">
        <v>200000</v>
      </c>
      <c r="O35" s="49"/>
      <c r="P35" s="49">
        <v>100000</v>
      </c>
      <c r="Q35" s="47" t="s">
        <v>428</v>
      </c>
    </row>
    <row r="36" spans="1:17" s="24" customFormat="1" ht="25.5" x14ac:dyDescent="0.2">
      <c r="A36" s="19" t="s">
        <v>44</v>
      </c>
      <c r="B36" s="27" t="s">
        <v>6</v>
      </c>
      <c r="C36" s="97"/>
      <c r="D36" s="28"/>
      <c r="E36" s="28"/>
      <c r="F36" s="64"/>
      <c r="G36" s="64"/>
      <c r="H36" s="64"/>
      <c r="I36" s="79">
        <f>SUM(I37:I43)</f>
        <v>1698000</v>
      </c>
      <c r="J36" s="79">
        <f t="shared" ref="J36:P36" si="11">SUM(J37:J43)</f>
        <v>930000</v>
      </c>
      <c r="K36" s="79">
        <f t="shared" si="11"/>
        <v>980000</v>
      </c>
      <c r="L36" s="79">
        <f t="shared" si="11"/>
        <v>505000</v>
      </c>
      <c r="M36" s="79">
        <f t="shared" si="11"/>
        <v>4113000</v>
      </c>
      <c r="N36" s="79">
        <f t="shared" si="11"/>
        <v>1815000</v>
      </c>
      <c r="O36" s="79">
        <f t="shared" si="11"/>
        <v>0</v>
      </c>
      <c r="P36" s="79">
        <f t="shared" si="11"/>
        <v>2298000</v>
      </c>
      <c r="Q36" s="61"/>
    </row>
    <row r="37" spans="1:17" s="34" customFormat="1" ht="25.5" x14ac:dyDescent="0.2">
      <c r="A37" s="133" t="s">
        <v>152</v>
      </c>
      <c r="B37" s="115"/>
      <c r="C37" s="115"/>
      <c r="D37" s="122"/>
      <c r="E37" s="122"/>
      <c r="F37" s="118" t="s">
        <v>62</v>
      </c>
      <c r="G37" s="118" t="s">
        <v>114</v>
      </c>
      <c r="H37" s="118" t="s">
        <v>153</v>
      </c>
      <c r="I37" s="120">
        <v>1170000</v>
      </c>
      <c r="J37" s="120">
        <v>500000</v>
      </c>
      <c r="K37" s="120">
        <v>500000</v>
      </c>
      <c r="L37" s="120">
        <v>500000</v>
      </c>
      <c r="M37" s="125">
        <f t="shared" ref="M37:M43" si="12">SUM(I37:L37)</f>
        <v>2670000</v>
      </c>
      <c r="N37" s="120">
        <v>1800000</v>
      </c>
      <c r="O37" s="120">
        <v>0</v>
      </c>
      <c r="P37" s="120">
        <v>870000</v>
      </c>
      <c r="Q37" s="128" t="s">
        <v>223</v>
      </c>
    </row>
    <row r="38" spans="1:17" s="34" customFormat="1" ht="25.5" x14ac:dyDescent="0.2">
      <c r="A38" s="121" t="s">
        <v>154</v>
      </c>
      <c r="B38" s="114"/>
      <c r="C38" s="115"/>
      <c r="D38" s="134"/>
      <c r="E38" s="117"/>
      <c r="F38" s="118" t="s">
        <v>74</v>
      </c>
      <c r="G38" s="118" t="s">
        <v>75</v>
      </c>
      <c r="H38" s="118" t="s">
        <v>76</v>
      </c>
      <c r="I38" s="120">
        <v>0</v>
      </c>
      <c r="J38" s="120">
        <v>5000</v>
      </c>
      <c r="K38" s="120">
        <v>5000</v>
      </c>
      <c r="L38" s="120">
        <v>5000</v>
      </c>
      <c r="M38" s="120">
        <f t="shared" si="12"/>
        <v>15000</v>
      </c>
      <c r="N38" s="120">
        <v>15000</v>
      </c>
      <c r="O38" s="120">
        <v>0</v>
      </c>
      <c r="P38" s="120">
        <v>0</v>
      </c>
      <c r="Q38" s="115"/>
    </row>
    <row r="39" spans="1:17" s="34" customFormat="1" ht="25.5" x14ac:dyDescent="0.2">
      <c r="A39" s="121" t="s">
        <v>240</v>
      </c>
      <c r="B39" s="114"/>
      <c r="C39" s="115"/>
      <c r="D39" s="134"/>
      <c r="E39" s="117"/>
      <c r="F39" s="118" t="s">
        <v>233</v>
      </c>
      <c r="G39" s="118" t="s">
        <v>235</v>
      </c>
      <c r="H39" s="118" t="s">
        <v>241</v>
      </c>
      <c r="I39" s="120">
        <v>100000</v>
      </c>
      <c r="J39" s="120">
        <v>100000</v>
      </c>
      <c r="K39" s="120">
        <v>100000</v>
      </c>
      <c r="L39" s="120">
        <v>0</v>
      </c>
      <c r="M39" s="120">
        <f t="shared" si="12"/>
        <v>300000</v>
      </c>
      <c r="N39" s="120">
        <v>0</v>
      </c>
      <c r="O39" s="120">
        <v>0</v>
      </c>
      <c r="P39" s="120">
        <v>300000</v>
      </c>
      <c r="Q39" s="115" t="s">
        <v>233</v>
      </c>
    </row>
    <row r="40" spans="1:17" s="37" customFormat="1" ht="38.25" x14ac:dyDescent="0.2">
      <c r="A40" s="63" t="s">
        <v>242</v>
      </c>
      <c r="B40" s="50"/>
      <c r="C40" s="44"/>
      <c r="D40" s="54"/>
      <c r="E40" s="51"/>
      <c r="F40" s="72" t="s">
        <v>233</v>
      </c>
      <c r="G40" s="72" t="s">
        <v>235</v>
      </c>
      <c r="H40" s="47" t="s">
        <v>243</v>
      </c>
      <c r="I40" s="49">
        <v>268000</v>
      </c>
      <c r="J40" s="49">
        <v>150000</v>
      </c>
      <c r="K40" s="49">
        <v>200000</v>
      </c>
      <c r="L40" s="49">
        <v>0</v>
      </c>
      <c r="M40" s="49">
        <f t="shared" si="12"/>
        <v>618000</v>
      </c>
      <c r="N40" s="49">
        <v>0</v>
      </c>
      <c r="O40" s="49">
        <v>0</v>
      </c>
      <c r="P40" s="49">
        <v>618000</v>
      </c>
      <c r="Q40" s="44" t="s">
        <v>233</v>
      </c>
    </row>
    <row r="41" spans="1:17" s="37" customFormat="1" ht="38.25" x14ac:dyDescent="0.2">
      <c r="A41" s="63" t="s">
        <v>244</v>
      </c>
      <c r="B41" s="50"/>
      <c r="C41" s="44"/>
      <c r="D41" s="54"/>
      <c r="E41" s="51"/>
      <c r="F41" s="72" t="s">
        <v>233</v>
      </c>
      <c r="G41" s="72" t="s">
        <v>235</v>
      </c>
      <c r="H41" s="47" t="s">
        <v>245</v>
      </c>
      <c r="I41" s="49">
        <v>0</v>
      </c>
      <c r="J41" s="49">
        <v>25000</v>
      </c>
      <c r="K41" s="49">
        <v>25000</v>
      </c>
      <c r="L41" s="49">
        <v>0</v>
      </c>
      <c r="M41" s="49">
        <f t="shared" si="12"/>
        <v>50000</v>
      </c>
      <c r="N41" s="49">
        <v>0</v>
      </c>
      <c r="O41" s="49">
        <v>0</v>
      </c>
      <c r="P41" s="49">
        <v>50000</v>
      </c>
      <c r="Q41" s="44" t="s">
        <v>433</v>
      </c>
    </row>
    <row r="42" spans="1:17" s="37" customFormat="1" ht="38.25" x14ac:dyDescent="0.2">
      <c r="A42" s="63" t="s">
        <v>399</v>
      </c>
      <c r="B42" s="50"/>
      <c r="C42" s="44"/>
      <c r="D42" s="54"/>
      <c r="E42" s="51"/>
      <c r="F42" s="72" t="s">
        <v>252</v>
      </c>
      <c r="G42" s="72" t="s">
        <v>253</v>
      </c>
      <c r="H42" s="47" t="s">
        <v>76</v>
      </c>
      <c r="I42" s="49">
        <v>0</v>
      </c>
      <c r="J42" s="49">
        <v>150000</v>
      </c>
      <c r="K42" s="49">
        <v>150000</v>
      </c>
      <c r="L42" s="49">
        <v>0</v>
      </c>
      <c r="M42" s="49">
        <f t="shared" si="12"/>
        <v>300000</v>
      </c>
      <c r="N42" s="49">
        <v>0</v>
      </c>
      <c r="O42" s="49">
        <v>0</v>
      </c>
      <c r="P42" s="49">
        <v>300000</v>
      </c>
      <c r="Q42" s="44" t="s">
        <v>434</v>
      </c>
    </row>
    <row r="43" spans="1:17" s="37" customFormat="1" ht="48.75" customHeight="1" x14ac:dyDescent="0.2">
      <c r="A43" s="63" t="s">
        <v>413</v>
      </c>
      <c r="B43" s="50"/>
      <c r="C43" s="44"/>
      <c r="D43" s="54"/>
      <c r="E43" s="51"/>
      <c r="F43" s="72" t="s">
        <v>269</v>
      </c>
      <c r="G43" s="72" t="s">
        <v>189</v>
      </c>
      <c r="H43" s="47" t="s">
        <v>414</v>
      </c>
      <c r="I43" s="49">
        <v>160000</v>
      </c>
      <c r="J43" s="49">
        <v>0</v>
      </c>
      <c r="K43" s="49">
        <v>0</v>
      </c>
      <c r="L43" s="49">
        <v>0</v>
      </c>
      <c r="M43" s="49">
        <f t="shared" si="12"/>
        <v>160000</v>
      </c>
      <c r="N43" s="49">
        <v>0</v>
      </c>
      <c r="O43" s="49">
        <v>0</v>
      </c>
      <c r="P43" s="49">
        <v>160000</v>
      </c>
      <c r="Q43" s="44" t="s">
        <v>269</v>
      </c>
    </row>
    <row r="44" spans="1:17" s="24" customFormat="1" ht="25.5" x14ac:dyDescent="0.2">
      <c r="A44" s="19" t="s">
        <v>45</v>
      </c>
      <c r="B44" s="27" t="s">
        <v>6</v>
      </c>
      <c r="C44" s="97"/>
      <c r="D44" s="28"/>
      <c r="E44" s="28"/>
      <c r="F44" s="64"/>
      <c r="G44" s="64"/>
      <c r="H44" s="64"/>
      <c r="I44" s="79">
        <f>SUM(I45:I46)</f>
        <v>0</v>
      </c>
      <c r="J44" s="79">
        <f t="shared" ref="J44:P44" si="13">SUM(J45:J46)</f>
        <v>100000</v>
      </c>
      <c r="K44" s="79">
        <f t="shared" si="13"/>
        <v>100000</v>
      </c>
      <c r="L44" s="79">
        <f t="shared" si="13"/>
        <v>0</v>
      </c>
      <c r="M44" s="79">
        <f t="shared" si="13"/>
        <v>200000</v>
      </c>
      <c r="N44" s="79">
        <f t="shared" si="13"/>
        <v>200000</v>
      </c>
      <c r="O44" s="79">
        <f t="shared" si="13"/>
        <v>0</v>
      </c>
      <c r="P44" s="79">
        <f t="shared" si="13"/>
        <v>0</v>
      </c>
      <c r="Q44" s="61"/>
    </row>
    <row r="45" spans="1:17" s="34" customFormat="1" ht="25.5" x14ac:dyDescent="0.2">
      <c r="A45" s="121" t="s">
        <v>293</v>
      </c>
      <c r="B45" s="115"/>
      <c r="C45" s="115"/>
      <c r="D45" s="122"/>
      <c r="E45" s="122"/>
      <c r="F45" s="118" t="s">
        <v>62</v>
      </c>
      <c r="G45" s="118" t="s">
        <v>114</v>
      </c>
      <c r="H45" s="118" t="s">
        <v>67</v>
      </c>
      <c r="I45" s="120">
        <v>0</v>
      </c>
      <c r="J45" s="130">
        <v>50000</v>
      </c>
      <c r="K45" s="130">
        <v>50000</v>
      </c>
      <c r="L45" s="130">
        <v>0</v>
      </c>
      <c r="M45" s="130">
        <f>SUM(I45:L45)</f>
        <v>100000</v>
      </c>
      <c r="N45" s="130">
        <v>100000</v>
      </c>
      <c r="O45" s="135">
        <v>0</v>
      </c>
      <c r="P45" s="125">
        <v>0</v>
      </c>
      <c r="Q45" s="107"/>
    </row>
    <row r="46" spans="1:17" s="34" customFormat="1" ht="25.5" x14ac:dyDescent="0.2">
      <c r="A46" s="121" t="s">
        <v>294</v>
      </c>
      <c r="B46" s="115"/>
      <c r="C46" s="115"/>
      <c r="D46" s="122"/>
      <c r="E46" s="122"/>
      <c r="F46" s="118" t="s">
        <v>62</v>
      </c>
      <c r="G46" s="118" t="s">
        <v>114</v>
      </c>
      <c r="H46" s="118" t="s">
        <v>67</v>
      </c>
      <c r="I46" s="120">
        <v>0</v>
      </c>
      <c r="J46" s="130">
        <v>50000</v>
      </c>
      <c r="K46" s="130">
        <v>50000</v>
      </c>
      <c r="L46" s="130">
        <v>0</v>
      </c>
      <c r="M46" s="130">
        <f>SUM(I46:L46)</f>
        <v>100000</v>
      </c>
      <c r="N46" s="130">
        <v>100000</v>
      </c>
      <c r="O46" s="120">
        <v>0</v>
      </c>
      <c r="P46" s="120">
        <v>0</v>
      </c>
      <c r="Q46" s="128"/>
    </row>
    <row r="47" spans="1:17" s="24" customFormat="1" ht="38.25" x14ac:dyDescent="0.2">
      <c r="A47" s="19" t="s">
        <v>46</v>
      </c>
      <c r="B47" s="27" t="s">
        <v>6</v>
      </c>
      <c r="C47" s="97"/>
      <c r="D47" s="28"/>
      <c r="E47" s="28"/>
      <c r="F47" s="64"/>
      <c r="G47" s="64"/>
      <c r="H47" s="64"/>
      <c r="I47" s="79">
        <f>SUM(I48:I52)</f>
        <v>95000</v>
      </c>
      <c r="J47" s="79">
        <f t="shared" ref="J47:P47" si="14">SUM(J48:J52)</f>
        <v>155000</v>
      </c>
      <c r="K47" s="79">
        <f t="shared" si="14"/>
        <v>125000</v>
      </c>
      <c r="L47" s="79">
        <f t="shared" si="14"/>
        <v>0</v>
      </c>
      <c r="M47" s="79">
        <f t="shared" si="14"/>
        <v>375000</v>
      </c>
      <c r="N47" s="79">
        <f t="shared" si="14"/>
        <v>20000</v>
      </c>
      <c r="O47" s="79">
        <f t="shared" si="14"/>
        <v>0</v>
      </c>
      <c r="P47" s="79">
        <f t="shared" si="14"/>
        <v>355000</v>
      </c>
      <c r="Q47" s="61"/>
    </row>
    <row r="48" spans="1:17" s="34" customFormat="1" ht="25.5" x14ac:dyDescent="0.2">
      <c r="A48" s="121" t="s">
        <v>156</v>
      </c>
      <c r="B48" s="115"/>
      <c r="C48" s="115"/>
      <c r="D48" s="122"/>
      <c r="E48" s="122"/>
      <c r="F48" s="118" t="s">
        <v>62</v>
      </c>
      <c r="G48" s="118" t="s">
        <v>114</v>
      </c>
      <c r="H48" s="118" t="s">
        <v>157</v>
      </c>
      <c r="I48" s="120">
        <v>0</v>
      </c>
      <c r="J48" s="120">
        <v>20000</v>
      </c>
      <c r="K48" s="120">
        <v>0</v>
      </c>
      <c r="L48" s="120">
        <v>0</v>
      </c>
      <c r="M48" s="130">
        <f>SUM(I48:L48)</f>
        <v>20000</v>
      </c>
      <c r="N48" s="120">
        <v>20000</v>
      </c>
      <c r="O48" s="120">
        <v>0</v>
      </c>
      <c r="P48" s="120">
        <v>0</v>
      </c>
      <c r="Q48" s="128"/>
    </row>
    <row r="49" spans="1:18" s="24" customFormat="1" ht="63.75" x14ac:dyDescent="0.2">
      <c r="A49" s="20" t="s">
        <v>234</v>
      </c>
      <c r="B49" s="30"/>
      <c r="C49" s="92"/>
      <c r="D49" s="38"/>
      <c r="E49" s="32"/>
      <c r="F49" s="72" t="s">
        <v>233</v>
      </c>
      <c r="G49" s="72" t="s">
        <v>235</v>
      </c>
      <c r="H49" s="72" t="s">
        <v>236</v>
      </c>
      <c r="I49" s="82">
        <v>40000</v>
      </c>
      <c r="J49" s="82">
        <v>40000</v>
      </c>
      <c r="K49" s="82">
        <v>40000</v>
      </c>
      <c r="L49" s="82">
        <v>0</v>
      </c>
      <c r="M49" s="82">
        <f>SUM(I49:L49)</f>
        <v>120000</v>
      </c>
      <c r="N49" s="82">
        <v>0</v>
      </c>
      <c r="O49" s="82">
        <v>0</v>
      </c>
      <c r="P49" s="82">
        <v>120000</v>
      </c>
      <c r="Q49" s="88" t="s">
        <v>433</v>
      </c>
    </row>
    <row r="50" spans="1:18" s="24" customFormat="1" ht="25.5" x14ac:dyDescent="0.2">
      <c r="A50" s="20" t="s">
        <v>237</v>
      </c>
      <c r="B50" s="30"/>
      <c r="C50" s="92"/>
      <c r="D50" s="38"/>
      <c r="E50" s="32"/>
      <c r="F50" s="72" t="s">
        <v>233</v>
      </c>
      <c r="G50" s="72" t="s">
        <v>235</v>
      </c>
      <c r="H50" s="72" t="s">
        <v>238</v>
      </c>
      <c r="I50" s="82">
        <v>40000</v>
      </c>
      <c r="J50" s="82">
        <v>30000</v>
      </c>
      <c r="K50" s="82">
        <v>20000</v>
      </c>
      <c r="L50" s="82">
        <v>0</v>
      </c>
      <c r="M50" s="82">
        <f>SUM(I50:L50)</f>
        <v>90000</v>
      </c>
      <c r="N50" s="82">
        <v>0</v>
      </c>
      <c r="O50" s="82">
        <v>0</v>
      </c>
      <c r="P50" s="82">
        <v>90000</v>
      </c>
      <c r="Q50" s="88" t="s">
        <v>233</v>
      </c>
    </row>
    <row r="51" spans="1:18" s="24" customFormat="1" ht="89.25" x14ac:dyDescent="0.2">
      <c r="A51" s="20" t="s">
        <v>248</v>
      </c>
      <c r="B51" s="30"/>
      <c r="C51" s="92"/>
      <c r="D51" s="38"/>
      <c r="E51" s="32"/>
      <c r="F51" s="72" t="s">
        <v>233</v>
      </c>
      <c r="G51" s="72" t="s">
        <v>235</v>
      </c>
      <c r="H51" s="72" t="s">
        <v>249</v>
      </c>
      <c r="I51" s="82">
        <v>15000</v>
      </c>
      <c r="J51" s="82">
        <v>15000</v>
      </c>
      <c r="K51" s="82">
        <v>15000</v>
      </c>
      <c r="L51" s="82">
        <v>0</v>
      </c>
      <c r="M51" s="82">
        <f>SUM(I51:L51)</f>
        <v>45000</v>
      </c>
      <c r="N51" s="82">
        <v>0</v>
      </c>
      <c r="O51" s="82">
        <v>0</v>
      </c>
      <c r="P51" s="82">
        <v>45000</v>
      </c>
      <c r="Q51" s="88" t="s">
        <v>433</v>
      </c>
    </row>
    <row r="52" spans="1:18" s="24" customFormat="1" ht="54" customHeight="1" x14ac:dyDescent="0.2">
      <c r="A52" s="20" t="s">
        <v>259</v>
      </c>
      <c r="B52" s="30"/>
      <c r="C52" s="92"/>
      <c r="D52" s="38"/>
      <c r="E52" s="32"/>
      <c r="F52" s="72" t="s">
        <v>252</v>
      </c>
      <c r="G52" s="72" t="s">
        <v>253</v>
      </c>
      <c r="H52" s="72" t="s">
        <v>292</v>
      </c>
      <c r="I52" s="82">
        <v>0</v>
      </c>
      <c r="J52" s="82">
        <v>50000</v>
      </c>
      <c r="K52" s="82">
        <v>50000</v>
      </c>
      <c r="L52" s="82">
        <v>0</v>
      </c>
      <c r="M52" s="82">
        <f>SUM(I52:L52)</f>
        <v>100000</v>
      </c>
      <c r="N52" s="82">
        <v>0</v>
      </c>
      <c r="O52" s="82">
        <v>0</v>
      </c>
      <c r="P52" s="82">
        <v>100000</v>
      </c>
      <c r="Q52" s="44" t="s">
        <v>435</v>
      </c>
    </row>
    <row r="53" spans="1:18" s="37" customFormat="1" ht="25.5" x14ac:dyDescent="0.2">
      <c r="A53" s="18" t="s">
        <v>38</v>
      </c>
      <c r="B53" s="25" t="s">
        <v>6</v>
      </c>
      <c r="C53" s="87"/>
      <c r="D53" s="26"/>
      <c r="E53" s="26"/>
      <c r="F53" s="70"/>
      <c r="G53" s="70"/>
      <c r="H53" s="70"/>
      <c r="I53" s="81">
        <f>SUM(I54,I56,I58)</f>
        <v>0</v>
      </c>
      <c r="J53" s="81">
        <f t="shared" ref="J53:P53" si="15">SUM(J54,J56,J58)</f>
        <v>500000</v>
      </c>
      <c r="K53" s="81">
        <f t="shared" si="15"/>
        <v>500000</v>
      </c>
      <c r="L53" s="81">
        <f t="shared" si="15"/>
        <v>400000</v>
      </c>
      <c r="M53" s="81">
        <f t="shared" si="15"/>
        <v>1400000</v>
      </c>
      <c r="N53" s="81">
        <f>SUM(N54,N56,N58)</f>
        <v>1400000</v>
      </c>
      <c r="O53" s="81">
        <f t="shared" si="15"/>
        <v>0</v>
      </c>
      <c r="P53" s="81">
        <f t="shared" si="15"/>
        <v>0</v>
      </c>
      <c r="Q53" s="87"/>
    </row>
    <row r="54" spans="1:18" s="24" customFormat="1" ht="25.5" x14ac:dyDescent="0.2">
      <c r="A54" s="19" t="s">
        <v>47</v>
      </c>
      <c r="B54" s="27"/>
      <c r="C54" s="97"/>
      <c r="D54" s="28"/>
      <c r="E54" s="28"/>
      <c r="F54" s="64"/>
      <c r="G54" s="64"/>
      <c r="H54" s="64"/>
      <c r="I54" s="79">
        <f>SUM(I55:I55)</f>
        <v>0</v>
      </c>
      <c r="J54" s="79">
        <f t="shared" ref="J54:P54" si="16">SUM(J55:J55)</f>
        <v>300000</v>
      </c>
      <c r="K54" s="79">
        <f t="shared" si="16"/>
        <v>300000</v>
      </c>
      <c r="L54" s="79">
        <f t="shared" si="16"/>
        <v>300000</v>
      </c>
      <c r="M54" s="79">
        <f t="shared" si="16"/>
        <v>900000</v>
      </c>
      <c r="N54" s="79">
        <f t="shared" si="16"/>
        <v>900000</v>
      </c>
      <c r="O54" s="79">
        <f t="shared" si="16"/>
        <v>0</v>
      </c>
      <c r="P54" s="79">
        <f t="shared" si="16"/>
        <v>0</v>
      </c>
      <c r="Q54" s="61"/>
      <c r="R54" s="29"/>
    </row>
    <row r="55" spans="1:18" s="34" customFormat="1" ht="38.25" x14ac:dyDescent="0.2">
      <c r="A55" s="113" t="s">
        <v>158</v>
      </c>
      <c r="B55" s="115"/>
      <c r="C55" s="131"/>
      <c r="D55" s="122"/>
      <c r="E55" s="122"/>
      <c r="F55" s="118" t="s">
        <v>62</v>
      </c>
      <c r="G55" s="118" t="s">
        <v>114</v>
      </c>
      <c r="H55" s="118" t="s">
        <v>68</v>
      </c>
      <c r="I55" s="120">
        <v>0</v>
      </c>
      <c r="J55" s="120">
        <v>300000</v>
      </c>
      <c r="K55" s="120">
        <v>300000</v>
      </c>
      <c r="L55" s="120">
        <v>300000</v>
      </c>
      <c r="M55" s="130">
        <f>SUM(I55:L55)</f>
        <v>900000</v>
      </c>
      <c r="N55" s="120">
        <v>900000</v>
      </c>
      <c r="O55" s="120">
        <v>0</v>
      </c>
      <c r="P55" s="136">
        <v>0</v>
      </c>
      <c r="Q55" s="115"/>
      <c r="R55" s="33"/>
    </row>
    <row r="56" spans="1:18" s="24" customFormat="1" ht="12.75" x14ac:dyDescent="0.2">
      <c r="A56" s="19" t="s">
        <v>48</v>
      </c>
      <c r="B56" s="27" t="s">
        <v>6</v>
      </c>
      <c r="C56" s="97"/>
      <c r="D56" s="28"/>
      <c r="E56" s="28"/>
      <c r="F56" s="64"/>
      <c r="G56" s="64"/>
      <c r="H56" s="64"/>
      <c r="I56" s="80">
        <f>SUM(I57)</f>
        <v>0</v>
      </c>
      <c r="J56" s="80">
        <f t="shared" ref="J56:P56" si="17">SUM(J57)</f>
        <v>100000</v>
      </c>
      <c r="K56" s="80">
        <f t="shared" si="17"/>
        <v>100000</v>
      </c>
      <c r="L56" s="80">
        <f t="shared" si="17"/>
        <v>0</v>
      </c>
      <c r="M56" s="80">
        <f t="shared" si="17"/>
        <v>200000</v>
      </c>
      <c r="N56" s="80">
        <f t="shared" si="17"/>
        <v>200000</v>
      </c>
      <c r="O56" s="80">
        <f t="shared" si="17"/>
        <v>0</v>
      </c>
      <c r="P56" s="80">
        <f t="shared" si="17"/>
        <v>0</v>
      </c>
      <c r="Q56" s="61"/>
      <c r="R56" s="29"/>
    </row>
    <row r="57" spans="1:18" s="34" customFormat="1" ht="25.5" x14ac:dyDescent="0.2">
      <c r="A57" s="121" t="s">
        <v>155</v>
      </c>
      <c r="B57" s="115"/>
      <c r="C57" s="115"/>
      <c r="D57" s="122"/>
      <c r="E57" s="122"/>
      <c r="F57" s="118" t="s">
        <v>62</v>
      </c>
      <c r="G57" s="118" t="s">
        <v>114</v>
      </c>
      <c r="H57" s="118" t="s">
        <v>67</v>
      </c>
      <c r="I57" s="120">
        <v>0</v>
      </c>
      <c r="J57" s="130">
        <v>100000</v>
      </c>
      <c r="K57" s="130">
        <v>100000</v>
      </c>
      <c r="L57" s="130">
        <v>0</v>
      </c>
      <c r="M57" s="130">
        <f>SUM(I57:L57)</f>
        <v>200000</v>
      </c>
      <c r="N57" s="130">
        <v>200000</v>
      </c>
      <c r="O57" s="120">
        <v>0</v>
      </c>
      <c r="P57" s="120">
        <v>0</v>
      </c>
      <c r="Q57" s="128"/>
    </row>
    <row r="58" spans="1:18" s="24" customFormat="1" ht="38.25" x14ac:dyDescent="0.2">
      <c r="A58" s="19" t="s">
        <v>49</v>
      </c>
      <c r="B58" s="27" t="s">
        <v>6</v>
      </c>
      <c r="C58" s="97"/>
      <c r="D58" s="28"/>
      <c r="E58" s="28"/>
      <c r="F58" s="64"/>
      <c r="G58" s="64"/>
      <c r="H58" s="64"/>
      <c r="I58" s="79">
        <f>SUM(I59:I59)</f>
        <v>0</v>
      </c>
      <c r="J58" s="79">
        <f t="shared" ref="J58:P58" si="18">SUM(J59:J59)</f>
        <v>100000</v>
      </c>
      <c r="K58" s="79">
        <f t="shared" si="18"/>
        <v>100000</v>
      </c>
      <c r="L58" s="79">
        <f t="shared" si="18"/>
        <v>100000</v>
      </c>
      <c r="M58" s="79">
        <f t="shared" si="18"/>
        <v>300000</v>
      </c>
      <c r="N58" s="79">
        <f t="shared" si="18"/>
        <v>300000</v>
      </c>
      <c r="O58" s="79">
        <f t="shared" si="18"/>
        <v>0</v>
      </c>
      <c r="P58" s="79">
        <f t="shared" si="18"/>
        <v>0</v>
      </c>
      <c r="Q58" s="61"/>
    </row>
    <row r="59" spans="1:18" s="34" customFormat="1" ht="38.25" x14ac:dyDescent="0.2">
      <c r="A59" s="113" t="s">
        <v>159</v>
      </c>
      <c r="B59" s="115"/>
      <c r="C59" s="115"/>
      <c r="D59" s="113"/>
      <c r="E59" s="118"/>
      <c r="F59" s="118" t="s">
        <v>62</v>
      </c>
      <c r="G59" s="118" t="s">
        <v>114</v>
      </c>
      <c r="H59" s="118" t="s">
        <v>69</v>
      </c>
      <c r="I59" s="120">
        <v>0</v>
      </c>
      <c r="J59" s="120">
        <v>100000</v>
      </c>
      <c r="K59" s="120">
        <v>100000</v>
      </c>
      <c r="L59" s="120">
        <v>100000</v>
      </c>
      <c r="M59" s="130">
        <f>SUM(I59:L59)</f>
        <v>300000</v>
      </c>
      <c r="N59" s="120">
        <v>300000</v>
      </c>
      <c r="O59" s="120">
        <v>0</v>
      </c>
      <c r="P59" s="137">
        <v>0</v>
      </c>
      <c r="Q59" s="115"/>
    </row>
    <row r="60" spans="1:18" s="37" customFormat="1" ht="25.5" x14ac:dyDescent="0.2">
      <c r="A60" s="18" t="s">
        <v>39</v>
      </c>
      <c r="B60" s="25" t="s">
        <v>6</v>
      </c>
      <c r="C60" s="87"/>
      <c r="D60" s="26"/>
      <c r="E60" s="26"/>
      <c r="F60" s="70"/>
      <c r="G60" s="70"/>
      <c r="H60" s="70"/>
      <c r="I60" s="81">
        <f>SUM(I61,I64,I75)</f>
        <v>1183416</v>
      </c>
      <c r="J60" s="81">
        <f t="shared" ref="J60:P60" si="19">SUM(J61,J64,J75)</f>
        <v>709176</v>
      </c>
      <c r="K60" s="81">
        <f t="shared" si="19"/>
        <v>650000</v>
      </c>
      <c r="L60" s="81">
        <f t="shared" si="19"/>
        <v>370000</v>
      </c>
      <c r="M60" s="81">
        <f t="shared" si="19"/>
        <v>2912592</v>
      </c>
      <c r="N60" s="81">
        <f t="shared" si="19"/>
        <v>1415492.8</v>
      </c>
      <c r="O60" s="81">
        <f t="shared" si="19"/>
        <v>0</v>
      </c>
      <c r="P60" s="81">
        <f t="shared" si="19"/>
        <v>1497099.2</v>
      </c>
      <c r="Q60" s="87"/>
    </row>
    <row r="61" spans="1:18" s="24" customFormat="1" ht="38.25" x14ac:dyDescent="0.2">
      <c r="A61" s="19" t="s">
        <v>50</v>
      </c>
      <c r="B61" s="27"/>
      <c r="C61" s="97"/>
      <c r="D61" s="28"/>
      <c r="E61" s="28"/>
      <c r="F61" s="64"/>
      <c r="G61" s="64"/>
      <c r="H61" s="64"/>
      <c r="I61" s="79">
        <f>SUM(I62:I63)</f>
        <v>9240</v>
      </c>
      <c r="J61" s="79">
        <f t="shared" ref="J61:P61" si="20">SUM(J62:J63)</f>
        <v>300000</v>
      </c>
      <c r="K61" s="79">
        <f t="shared" si="20"/>
        <v>300000</v>
      </c>
      <c r="L61" s="79">
        <f t="shared" si="20"/>
        <v>0</v>
      </c>
      <c r="M61" s="79">
        <f t="shared" si="20"/>
        <v>609240</v>
      </c>
      <c r="N61" s="79">
        <f t="shared" si="20"/>
        <v>609240</v>
      </c>
      <c r="O61" s="79">
        <f t="shared" si="20"/>
        <v>0</v>
      </c>
      <c r="P61" s="79">
        <f t="shared" si="20"/>
        <v>0</v>
      </c>
      <c r="Q61" s="61"/>
      <c r="R61" s="29"/>
    </row>
    <row r="62" spans="1:18" s="34" customFormat="1" ht="25.5" x14ac:dyDescent="0.2">
      <c r="A62" s="138" t="s">
        <v>375</v>
      </c>
      <c r="B62" s="115"/>
      <c r="C62" s="131"/>
      <c r="D62" s="113"/>
      <c r="E62" s="122"/>
      <c r="F62" s="118" t="s">
        <v>62</v>
      </c>
      <c r="G62" s="118" t="s">
        <v>114</v>
      </c>
      <c r="H62" s="118" t="s">
        <v>160</v>
      </c>
      <c r="I62" s="120">
        <v>0</v>
      </c>
      <c r="J62" s="120">
        <v>300000</v>
      </c>
      <c r="K62" s="120">
        <v>300000</v>
      </c>
      <c r="L62" s="120">
        <v>0</v>
      </c>
      <c r="M62" s="130">
        <f>SUM(I62:L62)</f>
        <v>600000</v>
      </c>
      <c r="N62" s="120">
        <v>600000</v>
      </c>
      <c r="O62" s="120">
        <v>0</v>
      </c>
      <c r="P62" s="120">
        <v>0</v>
      </c>
      <c r="Q62" s="115"/>
      <c r="R62" s="33"/>
    </row>
    <row r="63" spans="1:18" s="34" customFormat="1" ht="25.5" x14ac:dyDescent="0.2">
      <c r="A63" s="138" t="s">
        <v>376</v>
      </c>
      <c r="B63" s="115"/>
      <c r="C63" s="131"/>
      <c r="D63" s="113"/>
      <c r="E63" s="122"/>
      <c r="F63" s="118" t="s">
        <v>62</v>
      </c>
      <c r="G63" s="118" t="s">
        <v>114</v>
      </c>
      <c r="H63" s="118" t="s">
        <v>373</v>
      </c>
      <c r="I63" s="120">
        <v>9240</v>
      </c>
      <c r="J63" s="120">
        <v>0</v>
      </c>
      <c r="K63" s="120">
        <v>0</v>
      </c>
      <c r="L63" s="120">
        <v>0</v>
      </c>
      <c r="M63" s="130">
        <f>SUM(I63:L63)</f>
        <v>9240</v>
      </c>
      <c r="N63" s="120">
        <v>9240</v>
      </c>
      <c r="O63" s="120">
        <v>0</v>
      </c>
      <c r="P63" s="120">
        <v>0</v>
      </c>
      <c r="Q63" s="115"/>
      <c r="R63" s="33"/>
    </row>
    <row r="64" spans="1:18" s="24" customFormat="1" ht="25.5" x14ac:dyDescent="0.2">
      <c r="A64" s="19" t="s">
        <v>51</v>
      </c>
      <c r="B64" s="27" t="s">
        <v>6</v>
      </c>
      <c r="C64" s="97"/>
      <c r="D64" s="28"/>
      <c r="E64" s="28"/>
      <c r="F64" s="64"/>
      <c r="G64" s="64"/>
      <c r="H64" s="64"/>
      <c r="I64" s="80">
        <f>SUM(I65:I74)</f>
        <v>885000</v>
      </c>
      <c r="J64" s="80">
        <f t="shared" ref="J64:P64" si="21">SUM(J65:J74)</f>
        <v>335000</v>
      </c>
      <c r="K64" s="80">
        <f t="shared" si="21"/>
        <v>350000</v>
      </c>
      <c r="L64" s="80">
        <f t="shared" si="21"/>
        <v>370000</v>
      </c>
      <c r="M64" s="80">
        <f t="shared" si="21"/>
        <v>1940000</v>
      </c>
      <c r="N64" s="80">
        <f t="shared" si="21"/>
        <v>770000</v>
      </c>
      <c r="O64" s="80">
        <f t="shared" si="21"/>
        <v>0</v>
      </c>
      <c r="P64" s="80">
        <f t="shared" si="21"/>
        <v>1170000</v>
      </c>
      <c r="Q64" s="61"/>
      <c r="R64" s="29"/>
    </row>
    <row r="65" spans="1:18" s="34" customFormat="1" ht="38.25" x14ac:dyDescent="0.2">
      <c r="A65" s="133" t="s">
        <v>161</v>
      </c>
      <c r="B65" s="115"/>
      <c r="C65" s="131"/>
      <c r="D65" s="113"/>
      <c r="E65" s="122"/>
      <c r="F65" s="118" t="s">
        <v>62</v>
      </c>
      <c r="G65" s="118" t="s">
        <v>114</v>
      </c>
      <c r="H65" s="118" t="s">
        <v>70</v>
      </c>
      <c r="I65" s="120">
        <v>0</v>
      </c>
      <c r="J65" s="120">
        <v>100000</v>
      </c>
      <c r="K65" s="120">
        <v>100000</v>
      </c>
      <c r="L65" s="120">
        <v>200000</v>
      </c>
      <c r="M65" s="130">
        <f t="shared" ref="M65:M74" si="22">SUM(I65:L65)</f>
        <v>400000</v>
      </c>
      <c r="N65" s="120">
        <v>400000</v>
      </c>
      <c r="O65" s="120">
        <v>0</v>
      </c>
      <c r="P65" s="126">
        <v>0</v>
      </c>
      <c r="Q65" s="115"/>
      <c r="R65" s="33"/>
    </row>
    <row r="66" spans="1:18" s="34" customFormat="1" ht="25.5" x14ac:dyDescent="0.2">
      <c r="A66" s="138" t="s">
        <v>295</v>
      </c>
      <c r="B66" s="115"/>
      <c r="C66" s="115"/>
      <c r="D66" s="113"/>
      <c r="E66" s="122"/>
      <c r="F66" s="118" t="s">
        <v>62</v>
      </c>
      <c r="G66" s="118" t="s">
        <v>114</v>
      </c>
      <c r="H66" s="118" t="s">
        <v>71</v>
      </c>
      <c r="I66" s="120">
        <v>0</v>
      </c>
      <c r="J66" s="120">
        <v>50000</v>
      </c>
      <c r="K66" s="120">
        <v>50000</v>
      </c>
      <c r="L66" s="120">
        <v>100000</v>
      </c>
      <c r="M66" s="130">
        <f t="shared" si="22"/>
        <v>200000</v>
      </c>
      <c r="N66" s="120">
        <v>200000</v>
      </c>
      <c r="O66" s="120">
        <v>0</v>
      </c>
      <c r="P66" s="126">
        <v>0</v>
      </c>
      <c r="Q66" s="128"/>
    </row>
    <row r="67" spans="1:18" s="34" customFormat="1" ht="38.25" x14ac:dyDescent="0.2">
      <c r="A67" s="139" t="s">
        <v>162</v>
      </c>
      <c r="B67" s="115"/>
      <c r="C67" s="115"/>
      <c r="D67" s="113"/>
      <c r="E67" s="122"/>
      <c r="F67" s="118" t="s">
        <v>62</v>
      </c>
      <c r="G67" s="118" t="s">
        <v>114</v>
      </c>
      <c r="H67" s="118" t="s">
        <v>163</v>
      </c>
      <c r="I67" s="120">
        <v>0</v>
      </c>
      <c r="J67" s="120">
        <v>50000</v>
      </c>
      <c r="K67" s="120">
        <v>50000</v>
      </c>
      <c r="L67" s="120">
        <v>70000</v>
      </c>
      <c r="M67" s="130">
        <f t="shared" si="22"/>
        <v>170000</v>
      </c>
      <c r="N67" s="120">
        <v>170000</v>
      </c>
      <c r="O67" s="120">
        <v>0</v>
      </c>
      <c r="P67" s="120">
        <v>0</v>
      </c>
      <c r="Q67" s="115"/>
    </row>
    <row r="68" spans="1:18" s="24" customFormat="1" ht="32.25" customHeight="1" x14ac:dyDescent="0.2">
      <c r="A68" s="65" t="s">
        <v>211</v>
      </c>
      <c r="B68" s="44"/>
      <c r="C68" s="44"/>
      <c r="D68" s="45"/>
      <c r="E68" s="46"/>
      <c r="F68" s="47" t="s">
        <v>415</v>
      </c>
      <c r="G68" s="47" t="s">
        <v>416</v>
      </c>
      <c r="H68" s="47" t="s">
        <v>212</v>
      </c>
      <c r="I68" s="49">
        <v>280000</v>
      </c>
      <c r="J68" s="49">
        <v>0</v>
      </c>
      <c r="K68" s="49">
        <v>0</v>
      </c>
      <c r="L68" s="49">
        <v>0</v>
      </c>
      <c r="M68" s="49">
        <f t="shared" si="22"/>
        <v>280000</v>
      </c>
      <c r="N68" s="49">
        <v>0</v>
      </c>
      <c r="O68" s="49">
        <v>0</v>
      </c>
      <c r="P68" s="49">
        <v>280000</v>
      </c>
      <c r="Q68" s="44" t="s">
        <v>436</v>
      </c>
    </row>
    <row r="69" spans="1:18" s="24" customFormat="1" ht="12.75" x14ac:dyDescent="0.2">
      <c r="A69" s="65" t="s">
        <v>226</v>
      </c>
      <c r="B69" s="44"/>
      <c r="C69" s="44"/>
      <c r="D69" s="45"/>
      <c r="E69" s="46"/>
      <c r="F69" s="47" t="s">
        <v>223</v>
      </c>
      <c r="G69" s="47" t="s">
        <v>225</v>
      </c>
      <c r="H69" s="47" t="s">
        <v>227</v>
      </c>
      <c r="I69" s="49">
        <v>55000</v>
      </c>
      <c r="J69" s="49">
        <v>0</v>
      </c>
      <c r="K69" s="49">
        <v>0</v>
      </c>
      <c r="L69" s="49">
        <v>0</v>
      </c>
      <c r="M69" s="49">
        <f t="shared" si="22"/>
        <v>55000</v>
      </c>
      <c r="N69" s="49">
        <v>0</v>
      </c>
      <c r="O69" s="49">
        <v>0</v>
      </c>
      <c r="P69" s="49">
        <v>55000</v>
      </c>
      <c r="Q69" s="44" t="s">
        <v>437</v>
      </c>
    </row>
    <row r="70" spans="1:18" s="24" customFormat="1" ht="25.5" x14ac:dyDescent="0.2">
      <c r="A70" s="65" t="s">
        <v>228</v>
      </c>
      <c r="B70" s="44"/>
      <c r="C70" s="44"/>
      <c r="D70" s="45"/>
      <c r="E70" s="46"/>
      <c r="F70" s="47" t="s">
        <v>223</v>
      </c>
      <c r="G70" s="47" t="s">
        <v>225</v>
      </c>
      <c r="H70" s="47" t="s">
        <v>229</v>
      </c>
      <c r="I70" s="49">
        <v>223000</v>
      </c>
      <c r="J70" s="49">
        <v>0</v>
      </c>
      <c r="K70" s="49">
        <v>0</v>
      </c>
      <c r="L70" s="49">
        <v>0</v>
      </c>
      <c r="M70" s="49">
        <f t="shared" si="22"/>
        <v>223000</v>
      </c>
      <c r="N70" s="49">
        <v>0</v>
      </c>
      <c r="O70" s="49">
        <v>0</v>
      </c>
      <c r="P70" s="49">
        <v>223000</v>
      </c>
      <c r="Q70" s="44" t="s">
        <v>438</v>
      </c>
    </row>
    <row r="71" spans="1:18" s="24" customFormat="1" ht="38.25" x14ac:dyDescent="0.2">
      <c r="A71" s="66" t="s">
        <v>230</v>
      </c>
      <c r="B71" s="44"/>
      <c r="C71" s="44"/>
      <c r="D71" s="45"/>
      <c r="E71" s="46"/>
      <c r="F71" s="47" t="s">
        <v>223</v>
      </c>
      <c r="G71" s="47" t="s">
        <v>225</v>
      </c>
      <c r="H71" s="47" t="s">
        <v>231</v>
      </c>
      <c r="I71" s="49">
        <v>50000</v>
      </c>
      <c r="J71" s="49">
        <v>0</v>
      </c>
      <c r="K71" s="49">
        <v>0</v>
      </c>
      <c r="L71" s="49">
        <v>0</v>
      </c>
      <c r="M71" s="49">
        <f t="shared" si="22"/>
        <v>50000</v>
      </c>
      <c r="N71" s="49">
        <v>0</v>
      </c>
      <c r="O71" s="49">
        <v>0</v>
      </c>
      <c r="P71" s="49">
        <v>50000</v>
      </c>
      <c r="Q71" s="44" t="s">
        <v>232</v>
      </c>
    </row>
    <row r="72" spans="1:18" s="24" customFormat="1" ht="38.25" x14ac:dyDescent="0.2">
      <c r="A72" s="66" t="s">
        <v>403</v>
      </c>
      <c r="B72" s="44"/>
      <c r="C72" s="44"/>
      <c r="D72" s="45"/>
      <c r="E72" s="46"/>
      <c r="F72" s="47" t="s">
        <v>269</v>
      </c>
      <c r="G72" s="47" t="s">
        <v>189</v>
      </c>
      <c r="H72" s="47" t="s">
        <v>406</v>
      </c>
      <c r="I72" s="49">
        <v>110000</v>
      </c>
      <c r="J72" s="49">
        <v>110000</v>
      </c>
      <c r="K72" s="49">
        <v>110000</v>
      </c>
      <c r="L72" s="49">
        <v>0</v>
      </c>
      <c r="M72" s="49">
        <f t="shared" si="22"/>
        <v>330000</v>
      </c>
      <c r="N72" s="49">
        <v>0</v>
      </c>
      <c r="O72" s="49">
        <v>0</v>
      </c>
      <c r="P72" s="49">
        <v>330000</v>
      </c>
      <c r="Q72" s="44" t="s">
        <v>269</v>
      </c>
    </row>
    <row r="73" spans="1:18" s="24" customFormat="1" ht="38.25" x14ac:dyDescent="0.2">
      <c r="A73" s="66" t="s">
        <v>404</v>
      </c>
      <c r="B73" s="44"/>
      <c r="C73" s="44"/>
      <c r="D73" s="45"/>
      <c r="E73" s="46"/>
      <c r="F73" s="47" t="s">
        <v>254</v>
      </c>
      <c r="G73" s="47" t="s">
        <v>253</v>
      </c>
      <c r="H73" s="47" t="s">
        <v>255</v>
      </c>
      <c r="I73" s="49">
        <v>137000</v>
      </c>
      <c r="J73" s="49">
        <v>25000</v>
      </c>
      <c r="K73" s="49">
        <v>40000</v>
      </c>
      <c r="L73" s="49">
        <v>0</v>
      </c>
      <c r="M73" s="49">
        <f t="shared" si="22"/>
        <v>202000</v>
      </c>
      <c r="N73" s="49">
        <v>0</v>
      </c>
      <c r="O73" s="49">
        <v>0</v>
      </c>
      <c r="P73" s="49">
        <v>202000</v>
      </c>
      <c r="Q73" s="44" t="s">
        <v>439</v>
      </c>
    </row>
    <row r="74" spans="1:18" s="24" customFormat="1" ht="12.75" x14ac:dyDescent="0.2">
      <c r="A74" s="66" t="s">
        <v>405</v>
      </c>
      <c r="B74" s="44"/>
      <c r="C74" s="44"/>
      <c r="D74" s="45"/>
      <c r="E74" s="46"/>
      <c r="F74" s="47" t="s">
        <v>265</v>
      </c>
      <c r="G74" s="47" t="s">
        <v>263</v>
      </c>
      <c r="H74" s="47" t="s">
        <v>264</v>
      </c>
      <c r="I74" s="49">
        <v>30000</v>
      </c>
      <c r="J74" s="49">
        <v>0</v>
      </c>
      <c r="K74" s="49">
        <v>0</v>
      </c>
      <c r="L74" s="49">
        <v>0</v>
      </c>
      <c r="M74" s="49">
        <f t="shared" si="22"/>
        <v>30000</v>
      </c>
      <c r="N74" s="49">
        <v>0</v>
      </c>
      <c r="O74" s="49">
        <v>0</v>
      </c>
      <c r="P74" s="49">
        <v>30000</v>
      </c>
      <c r="Q74" s="47" t="s">
        <v>265</v>
      </c>
    </row>
    <row r="75" spans="1:18" s="24" customFormat="1" ht="25.5" x14ac:dyDescent="0.2">
      <c r="A75" s="19" t="s">
        <v>52</v>
      </c>
      <c r="B75" s="27" t="s">
        <v>6</v>
      </c>
      <c r="C75" s="97"/>
      <c r="D75" s="28"/>
      <c r="E75" s="28"/>
      <c r="F75" s="64"/>
      <c r="G75" s="64"/>
      <c r="H75" s="64"/>
      <c r="I75" s="79">
        <f>SUM(I76:I79)</f>
        <v>289176</v>
      </c>
      <c r="J75" s="79">
        <f t="shared" ref="J75:P75" si="23">SUM(J76:J79)</f>
        <v>74176</v>
      </c>
      <c r="K75" s="79">
        <f t="shared" si="23"/>
        <v>0</v>
      </c>
      <c r="L75" s="79">
        <f t="shared" si="23"/>
        <v>0</v>
      </c>
      <c r="M75" s="79">
        <f t="shared" si="23"/>
        <v>363352</v>
      </c>
      <c r="N75" s="79">
        <f t="shared" si="23"/>
        <v>36252.800000000003</v>
      </c>
      <c r="O75" s="79">
        <f t="shared" si="23"/>
        <v>0</v>
      </c>
      <c r="P75" s="79">
        <f t="shared" si="23"/>
        <v>327099.2</v>
      </c>
      <c r="Q75" s="61"/>
    </row>
    <row r="76" spans="1:18" s="34" customFormat="1" ht="25.5" x14ac:dyDescent="0.2">
      <c r="A76" s="138" t="s">
        <v>164</v>
      </c>
      <c r="B76" s="115"/>
      <c r="C76" s="115"/>
      <c r="D76" s="113"/>
      <c r="E76" s="122"/>
      <c r="F76" s="118" t="s">
        <v>62</v>
      </c>
      <c r="G76" s="118" t="s">
        <v>114</v>
      </c>
      <c r="H76" s="118" t="s">
        <v>72</v>
      </c>
      <c r="I76" s="120">
        <v>0</v>
      </c>
      <c r="J76" s="120">
        <v>20000</v>
      </c>
      <c r="K76" s="120">
        <v>0</v>
      </c>
      <c r="L76" s="120">
        <v>0</v>
      </c>
      <c r="M76" s="130">
        <f>SUM(I76:L76)</f>
        <v>20000</v>
      </c>
      <c r="N76" s="120">
        <v>20000</v>
      </c>
      <c r="O76" s="120"/>
      <c r="P76" s="120">
        <v>0</v>
      </c>
      <c r="Q76" s="115"/>
    </row>
    <row r="77" spans="1:18" s="37" customFormat="1" ht="25.5" x14ac:dyDescent="0.2">
      <c r="A77" s="66" t="s">
        <v>256</v>
      </c>
      <c r="B77" s="44"/>
      <c r="C77" s="44"/>
      <c r="D77" s="45"/>
      <c r="E77" s="46"/>
      <c r="F77" s="47" t="s">
        <v>254</v>
      </c>
      <c r="G77" s="47" t="s">
        <v>253</v>
      </c>
      <c r="H77" s="47" t="s">
        <v>257</v>
      </c>
      <c r="I77" s="49">
        <v>35000</v>
      </c>
      <c r="J77" s="49">
        <v>0</v>
      </c>
      <c r="K77" s="49">
        <v>0</v>
      </c>
      <c r="L77" s="49">
        <v>0</v>
      </c>
      <c r="M77" s="49">
        <f>SUM(I77:L77)</f>
        <v>35000</v>
      </c>
      <c r="N77" s="49">
        <v>0</v>
      </c>
      <c r="O77" s="49">
        <v>0</v>
      </c>
      <c r="P77" s="49">
        <v>35000</v>
      </c>
      <c r="Q77" s="44" t="s">
        <v>252</v>
      </c>
    </row>
    <row r="78" spans="1:18" s="37" customFormat="1" ht="25.5" x14ac:dyDescent="0.2">
      <c r="A78" s="66" t="s">
        <v>276</v>
      </c>
      <c r="B78" s="44"/>
      <c r="C78" s="44"/>
      <c r="D78" s="45"/>
      <c r="E78" s="46"/>
      <c r="F78" s="47" t="s">
        <v>277</v>
      </c>
      <c r="G78" s="47" t="s">
        <v>189</v>
      </c>
      <c r="H78" s="47" t="s">
        <v>278</v>
      </c>
      <c r="I78" s="49">
        <v>200000</v>
      </c>
      <c r="J78" s="49">
        <v>0</v>
      </c>
      <c r="K78" s="49">
        <v>0</v>
      </c>
      <c r="L78" s="49">
        <v>0</v>
      </c>
      <c r="M78" s="49">
        <f>SUM(I78:L78)</f>
        <v>200000</v>
      </c>
      <c r="N78" s="49">
        <v>0</v>
      </c>
      <c r="O78" s="49">
        <v>0</v>
      </c>
      <c r="P78" s="49">
        <v>200000</v>
      </c>
      <c r="Q78" s="44" t="s">
        <v>407</v>
      </c>
    </row>
    <row r="79" spans="1:18" s="37" customFormat="1" ht="25.5" x14ac:dyDescent="0.2">
      <c r="A79" s="66" t="s">
        <v>279</v>
      </c>
      <c r="B79" s="44"/>
      <c r="C79" s="44"/>
      <c r="D79" s="45"/>
      <c r="E79" s="46"/>
      <c r="F79" s="47" t="s">
        <v>281</v>
      </c>
      <c r="G79" s="47" t="s">
        <v>114</v>
      </c>
      <c r="H79" s="47" t="s">
        <v>282</v>
      </c>
      <c r="I79" s="49">
        <v>54176</v>
      </c>
      <c r="J79" s="49">
        <v>54176</v>
      </c>
      <c r="K79" s="49">
        <v>0</v>
      </c>
      <c r="L79" s="49">
        <v>0</v>
      </c>
      <c r="M79" s="49">
        <f>SUM(I79:L79)</f>
        <v>108352</v>
      </c>
      <c r="N79" s="49">
        <v>16252.8</v>
      </c>
      <c r="O79" s="49">
        <v>0</v>
      </c>
      <c r="P79" s="49">
        <v>92099.199999999997</v>
      </c>
      <c r="Q79" s="44" t="s">
        <v>366</v>
      </c>
    </row>
    <row r="80" spans="1:18" s="24" customFormat="1" ht="25.5" x14ac:dyDescent="0.2">
      <c r="A80" s="17" t="s">
        <v>16</v>
      </c>
      <c r="B80" s="22" t="s">
        <v>6</v>
      </c>
      <c r="C80" s="96"/>
      <c r="D80" s="23"/>
      <c r="E80" s="23"/>
      <c r="F80" s="69"/>
      <c r="G80" s="69"/>
      <c r="H80" s="69"/>
      <c r="I80" s="77">
        <f t="shared" ref="I80:P80" si="24">SUM(I82,I108,I127,I144)</f>
        <v>14265026</v>
      </c>
      <c r="J80" s="77">
        <f t="shared" si="24"/>
        <v>19445710</v>
      </c>
      <c r="K80" s="77">
        <f t="shared" si="24"/>
        <v>19831250</v>
      </c>
      <c r="L80" s="77">
        <f t="shared" si="24"/>
        <v>16758000</v>
      </c>
      <c r="M80" s="77">
        <f t="shared" si="24"/>
        <v>70299986</v>
      </c>
      <c r="N80" s="77">
        <f t="shared" si="24"/>
        <v>36267460</v>
      </c>
      <c r="O80" s="77">
        <f t="shared" si="24"/>
        <v>0</v>
      </c>
      <c r="P80" s="77">
        <f t="shared" si="24"/>
        <v>34032526</v>
      </c>
      <c r="Q80" s="86"/>
    </row>
    <row r="81" spans="1:18" s="34" customFormat="1" ht="38.25" x14ac:dyDescent="0.2">
      <c r="A81" s="140" t="s">
        <v>402</v>
      </c>
      <c r="B81" s="141"/>
      <c r="C81" s="142" t="s">
        <v>350</v>
      </c>
      <c r="D81" s="117"/>
      <c r="E81" s="117"/>
      <c r="F81" s="118" t="s">
        <v>210</v>
      </c>
      <c r="G81" s="118" t="s">
        <v>187</v>
      </c>
      <c r="H81" s="118" t="s">
        <v>351</v>
      </c>
      <c r="I81" s="120">
        <v>0</v>
      </c>
      <c r="J81" s="120">
        <v>200000</v>
      </c>
      <c r="K81" s="120">
        <v>2274209</v>
      </c>
      <c r="L81" s="120">
        <v>0</v>
      </c>
      <c r="M81" s="120">
        <f t="shared" ref="M81" si="25">SUM(I81:L81)</f>
        <v>2474209</v>
      </c>
      <c r="N81" s="120">
        <v>400000</v>
      </c>
      <c r="O81" s="120">
        <v>0</v>
      </c>
      <c r="P81" s="120">
        <v>2074209</v>
      </c>
      <c r="Q81" s="115" t="s">
        <v>440</v>
      </c>
    </row>
    <row r="82" spans="1:18" s="24" customFormat="1" ht="25.5" x14ac:dyDescent="0.2">
      <c r="A82" s="18" t="s">
        <v>17</v>
      </c>
      <c r="B82" s="25" t="s">
        <v>6</v>
      </c>
      <c r="C82" s="87"/>
      <c r="D82" s="26"/>
      <c r="E82" s="26"/>
      <c r="F82" s="70"/>
      <c r="G82" s="70"/>
      <c r="H82" s="70"/>
      <c r="I82" s="78">
        <f>SUM(I83,I95,I97,I103)</f>
        <v>6093100</v>
      </c>
      <c r="J82" s="78">
        <f t="shared" ref="J82:P82" si="26">SUM(J83,J95,J97,J103)</f>
        <v>4252000</v>
      </c>
      <c r="K82" s="78">
        <f t="shared" si="26"/>
        <v>4257000</v>
      </c>
      <c r="L82" s="78">
        <f t="shared" si="26"/>
        <v>3841000</v>
      </c>
      <c r="M82" s="78">
        <f t="shared" si="26"/>
        <v>18443100</v>
      </c>
      <c r="N82" s="78">
        <f t="shared" si="26"/>
        <v>14693000</v>
      </c>
      <c r="O82" s="78">
        <f t="shared" si="26"/>
        <v>0</v>
      </c>
      <c r="P82" s="78">
        <f t="shared" si="26"/>
        <v>3750100</v>
      </c>
      <c r="Q82" s="87"/>
    </row>
    <row r="83" spans="1:18" s="24" customFormat="1" ht="25.5" x14ac:dyDescent="0.2">
      <c r="A83" s="19" t="s">
        <v>18</v>
      </c>
      <c r="B83" s="27"/>
      <c r="C83" s="97"/>
      <c r="D83" s="28"/>
      <c r="E83" s="28"/>
      <c r="F83" s="64"/>
      <c r="G83" s="64"/>
      <c r="H83" s="64"/>
      <c r="I83" s="79">
        <f>SUM(I84:I94)</f>
        <v>462000</v>
      </c>
      <c r="J83" s="79">
        <f t="shared" ref="J83:P83" si="27">SUM(J84:J94)</f>
        <v>705000</v>
      </c>
      <c r="K83" s="79">
        <f t="shared" si="27"/>
        <v>663000</v>
      </c>
      <c r="L83" s="79">
        <f t="shared" si="27"/>
        <v>635000</v>
      </c>
      <c r="M83" s="79">
        <f t="shared" si="27"/>
        <v>2465000</v>
      </c>
      <c r="N83" s="79">
        <f t="shared" si="27"/>
        <v>2080000</v>
      </c>
      <c r="O83" s="79">
        <f t="shared" si="27"/>
        <v>0</v>
      </c>
      <c r="P83" s="79">
        <f t="shared" si="27"/>
        <v>385000</v>
      </c>
      <c r="Q83" s="61"/>
      <c r="R83" s="29"/>
    </row>
    <row r="84" spans="1:18" s="34" customFormat="1" ht="45" x14ac:dyDescent="0.2">
      <c r="A84" s="143" t="s">
        <v>106</v>
      </c>
      <c r="B84" s="114"/>
      <c r="C84" s="115"/>
      <c r="D84" s="116"/>
      <c r="E84" s="117"/>
      <c r="F84" s="144" t="s">
        <v>113</v>
      </c>
      <c r="G84" s="6" t="s">
        <v>114</v>
      </c>
      <c r="H84" s="6" t="s">
        <v>115</v>
      </c>
      <c r="I84" s="120">
        <v>0</v>
      </c>
      <c r="J84" s="145">
        <v>30000</v>
      </c>
      <c r="K84" s="145">
        <v>30000</v>
      </c>
      <c r="L84" s="145">
        <v>30000</v>
      </c>
      <c r="M84" s="145">
        <f t="shared" ref="M84:M94" si="28">SUM(I84:L84)</f>
        <v>90000</v>
      </c>
      <c r="N84" s="145">
        <v>90000</v>
      </c>
      <c r="O84" s="145">
        <v>0</v>
      </c>
      <c r="P84" s="145">
        <v>0</v>
      </c>
      <c r="Q84" s="146"/>
      <c r="R84" s="33"/>
    </row>
    <row r="85" spans="1:18" s="34" customFormat="1" ht="75" x14ac:dyDescent="0.2">
      <c r="A85" s="143" t="s">
        <v>107</v>
      </c>
      <c r="B85" s="114"/>
      <c r="C85" s="115"/>
      <c r="D85" s="116"/>
      <c r="E85" s="117"/>
      <c r="F85" s="144" t="s">
        <v>116</v>
      </c>
      <c r="G85" s="6" t="s">
        <v>114</v>
      </c>
      <c r="H85" s="6" t="s">
        <v>117</v>
      </c>
      <c r="I85" s="120">
        <v>0</v>
      </c>
      <c r="J85" s="145">
        <v>100000</v>
      </c>
      <c r="K85" s="145">
        <v>150000</v>
      </c>
      <c r="L85" s="145">
        <v>150000</v>
      </c>
      <c r="M85" s="145">
        <f t="shared" si="28"/>
        <v>400000</v>
      </c>
      <c r="N85" s="145">
        <v>400000</v>
      </c>
      <c r="O85" s="145">
        <v>0</v>
      </c>
      <c r="P85" s="145">
        <v>0</v>
      </c>
      <c r="Q85" s="146"/>
      <c r="R85" s="33"/>
    </row>
    <row r="86" spans="1:18" s="34" customFormat="1" ht="45" x14ac:dyDescent="0.2">
      <c r="A86" s="143" t="s">
        <v>108</v>
      </c>
      <c r="B86" s="114"/>
      <c r="C86" s="115"/>
      <c r="D86" s="116"/>
      <c r="E86" s="117"/>
      <c r="F86" s="144" t="s">
        <v>118</v>
      </c>
      <c r="G86" s="6" t="s">
        <v>114</v>
      </c>
      <c r="H86" s="6" t="s">
        <v>119</v>
      </c>
      <c r="I86" s="120">
        <v>0</v>
      </c>
      <c r="J86" s="145">
        <v>100000</v>
      </c>
      <c r="K86" s="145">
        <v>80000</v>
      </c>
      <c r="L86" s="145">
        <v>100000</v>
      </c>
      <c r="M86" s="145">
        <f t="shared" si="28"/>
        <v>280000</v>
      </c>
      <c r="N86" s="145">
        <v>280000</v>
      </c>
      <c r="O86" s="145">
        <v>0</v>
      </c>
      <c r="P86" s="145">
        <v>0</v>
      </c>
      <c r="Q86" s="147"/>
      <c r="R86" s="33"/>
    </row>
    <row r="87" spans="1:18" s="34" customFormat="1" ht="30" x14ac:dyDescent="0.2">
      <c r="A87" s="143" t="s">
        <v>109</v>
      </c>
      <c r="B87" s="114"/>
      <c r="C87" s="115"/>
      <c r="D87" s="116"/>
      <c r="E87" s="117"/>
      <c r="F87" s="144" t="s">
        <v>120</v>
      </c>
      <c r="G87" s="6" t="s">
        <v>114</v>
      </c>
      <c r="H87" s="6" t="s">
        <v>180</v>
      </c>
      <c r="I87" s="120">
        <v>0</v>
      </c>
      <c r="J87" s="145">
        <v>100000</v>
      </c>
      <c r="K87" s="145">
        <v>25000</v>
      </c>
      <c r="L87" s="145">
        <v>25000</v>
      </c>
      <c r="M87" s="145">
        <f t="shared" si="28"/>
        <v>150000</v>
      </c>
      <c r="N87" s="145">
        <v>75000</v>
      </c>
      <c r="O87" s="145">
        <v>0</v>
      </c>
      <c r="P87" s="145">
        <v>75000</v>
      </c>
      <c r="Q87" s="147" t="s">
        <v>123</v>
      </c>
      <c r="R87" s="33"/>
    </row>
    <row r="88" spans="1:18" s="34" customFormat="1" ht="30" x14ac:dyDescent="0.2">
      <c r="A88" s="143" t="s">
        <v>110</v>
      </c>
      <c r="B88" s="114"/>
      <c r="C88" s="115"/>
      <c r="D88" s="116"/>
      <c r="E88" s="117"/>
      <c r="F88" s="144" t="s">
        <v>120</v>
      </c>
      <c r="G88" s="6" t="s">
        <v>114</v>
      </c>
      <c r="H88" s="6" t="s">
        <v>121</v>
      </c>
      <c r="I88" s="120">
        <v>0</v>
      </c>
      <c r="J88" s="145">
        <v>30000</v>
      </c>
      <c r="K88" s="145">
        <v>30000</v>
      </c>
      <c r="L88" s="145">
        <v>30000</v>
      </c>
      <c r="M88" s="145">
        <f t="shared" si="28"/>
        <v>90000</v>
      </c>
      <c r="N88" s="145">
        <v>90000</v>
      </c>
      <c r="O88" s="145">
        <v>0</v>
      </c>
      <c r="P88" s="145">
        <v>0</v>
      </c>
      <c r="Q88" s="147"/>
      <c r="R88" s="33"/>
    </row>
    <row r="89" spans="1:18" s="34" customFormat="1" ht="60" x14ac:dyDescent="0.2">
      <c r="A89" s="143" t="s">
        <v>111</v>
      </c>
      <c r="B89" s="114"/>
      <c r="C89" s="115"/>
      <c r="D89" s="116"/>
      <c r="E89" s="117"/>
      <c r="F89" s="144" t="s">
        <v>113</v>
      </c>
      <c r="G89" s="6" t="s">
        <v>114</v>
      </c>
      <c r="H89" s="148" t="s">
        <v>165</v>
      </c>
      <c r="I89" s="120">
        <v>0</v>
      </c>
      <c r="J89" s="145">
        <v>30000</v>
      </c>
      <c r="K89" s="145">
        <v>30000</v>
      </c>
      <c r="L89" s="145">
        <v>30000</v>
      </c>
      <c r="M89" s="145">
        <f t="shared" si="28"/>
        <v>90000</v>
      </c>
      <c r="N89" s="145">
        <v>90000</v>
      </c>
      <c r="O89" s="145">
        <v>0</v>
      </c>
      <c r="P89" s="145">
        <v>0</v>
      </c>
      <c r="Q89" s="147"/>
      <c r="R89" s="33"/>
    </row>
    <row r="90" spans="1:18" s="34" customFormat="1" ht="60" x14ac:dyDescent="0.2">
      <c r="A90" s="143" t="s">
        <v>112</v>
      </c>
      <c r="B90" s="114"/>
      <c r="C90" s="115"/>
      <c r="D90" s="116"/>
      <c r="E90" s="117"/>
      <c r="F90" s="6" t="s">
        <v>120</v>
      </c>
      <c r="G90" s="6" t="s">
        <v>114</v>
      </c>
      <c r="H90" s="6" t="s">
        <v>122</v>
      </c>
      <c r="I90" s="145">
        <v>160000</v>
      </c>
      <c r="J90" s="145">
        <v>10000</v>
      </c>
      <c r="K90" s="145">
        <v>10000</v>
      </c>
      <c r="L90" s="145">
        <v>10000</v>
      </c>
      <c r="M90" s="145">
        <f t="shared" si="28"/>
        <v>190000</v>
      </c>
      <c r="N90" s="145">
        <v>30000</v>
      </c>
      <c r="O90" s="145">
        <v>0</v>
      </c>
      <c r="P90" s="145">
        <v>160000</v>
      </c>
      <c r="Q90" s="6" t="s">
        <v>124</v>
      </c>
      <c r="R90" s="33"/>
    </row>
    <row r="91" spans="1:18" s="34" customFormat="1" ht="45" x14ac:dyDescent="0.2">
      <c r="A91" s="143" t="s">
        <v>166</v>
      </c>
      <c r="B91" s="114"/>
      <c r="C91" s="115"/>
      <c r="D91" s="116"/>
      <c r="E91" s="117"/>
      <c r="F91" s="144" t="s">
        <v>120</v>
      </c>
      <c r="G91" s="6" t="s">
        <v>114</v>
      </c>
      <c r="H91" s="6" t="s">
        <v>132</v>
      </c>
      <c r="I91" s="145">
        <v>45000</v>
      </c>
      <c r="J91" s="145">
        <v>45000</v>
      </c>
      <c r="K91" s="145">
        <v>45000</v>
      </c>
      <c r="L91" s="145">
        <v>45000</v>
      </c>
      <c r="M91" s="145">
        <f t="shared" si="28"/>
        <v>180000</v>
      </c>
      <c r="N91" s="145">
        <v>180000</v>
      </c>
      <c r="O91" s="145">
        <v>0</v>
      </c>
      <c r="P91" s="145">
        <v>0</v>
      </c>
      <c r="Q91" s="147"/>
      <c r="R91" s="33"/>
    </row>
    <row r="92" spans="1:18" s="34" customFormat="1" ht="45" x14ac:dyDescent="0.2">
      <c r="A92" s="143" t="s">
        <v>167</v>
      </c>
      <c r="B92" s="114"/>
      <c r="C92" s="115"/>
      <c r="D92" s="116"/>
      <c r="E92" s="117"/>
      <c r="F92" s="144" t="s">
        <v>133</v>
      </c>
      <c r="G92" s="6" t="s">
        <v>114</v>
      </c>
      <c r="H92" s="6" t="s">
        <v>134</v>
      </c>
      <c r="I92" s="149">
        <v>27000</v>
      </c>
      <c r="J92" s="150">
        <v>30000</v>
      </c>
      <c r="K92" s="150">
        <v>33000</v>
      </c>
      <c r="L92" s="145">
        <v>35000</v>
      </c>
      <c r="M92" s="145">
        <f t="shared" si="28"/>
        <v>125000</v>
      </c>
      <c r="N92" s="145">
        <v>125000</v>
      </c>
      <c r="O92" s="145">
        <v>0</v>
      </c>
      <c r="P92" s="145">
        <v>0</v>
      </c>
      <c r="Q92" s="147"/>
      <c r="R92" s="33"/>
    </row>
    <row r="93" spans="1:18" s="34" customFormat="1" ht="60" x14ac:dyDescent="0.2">
      <c r="A93" s="143" t="s">
        <v>168</v>
      </c>
      <c r="B93" s="114"/>
      <c r="C93" s="115"/>
      <c r="D93" s="116"/>
      <c r="E93" s="117"/>
      <c r="F93" s="144" t="s">
        <v>120</v>
      </c>
      <c r="G93" s="6" t="s">
        <v>114</v>
      </c>
      <c r="H93" s="6" t="s">
        <v>135</v>
      </c>
      <c r="I93" s="149">
        <v>180000</v>
      </c>
      <c r="J93" s="149">
        <v>180000</v>
      </c>
      <c r="K93" s="149">
        <v>180000</v>
      </c>
      <c r="L93" s="149">
        <v>180000</v>
      </c>
      <c r="M93" s="145">
        <f t="shared" si="28"/>
        <v>720000</v>
      </c>
      <c r="N93" s="145">
        <v>720000</v>
      </c>
      <c r="O93" s="145">
        <v>0</v>
      </c>
      <c r="P93" s="145">
        <v>0</v>
      </c>
      <c r="Q93" s="147"/>
      <c r="R93" s="33"/>
    </row>
    <row r="94" spans="1:18" s="37" customFormat="1" ht="25.5" x14ac:dyDescent="0.2">
      <c r="A94" s="56" t="s">
        <v>296</v>
      </c>
      <c r="B94" s="50"/>
      <c r="C94" s="44"/>
      <c r="D94" s="57"/>
      <c r="E94" s="51"/>
      <c r="F94" s="52" t="s">
        <v>233</v>
      </c>
      <c r="G94" s="52" t="s">
        <v>246</v>
      </c>
      <c r="H94" s="58" t="s">
        <v>247</v>
      </c>
      <c r="I94" s="83">
        <v>50000</v>
      </c>
      <c r="J94" s="83">
        <v>50000</v>
      </c>
      <c r="K94" s="83">
        <v>50000</v>
      </c>
      <c r="L94" s="84">
        <v>0</v>
      </c>
      <c r="M94" s="84">
        <f t="shared" si="28"/>
        <v>150000</v>
      </c>
      <c r="N94" s="84">
        <v>0</v>
      </c>
      <c r="O94" s="84">
        <v>0</v>
      </c>
      <c r="P94" s="84">
        <v>150000</v>
      </c>
      <c r="Q94" s="89" t="s">
        <v>233</v>
      </c>
      <c r="R94" s="53"/>
    </row>
    <row r="95" spans="1:18" s="24" customFormat="1" ht="51" x14ac:dyDescent="0.2">
      <c r="A95" s="19" t="s">
        <v>19</v>
      </c>
      <c r="B95" s="27" t="s">
        <v>6</v>
      </c>
      <c r="C95" s="97"/>
      <c r="D95" s="28"/>
      <c r="E95" s="28"/>
      <c r="F95" s="64"/>
      <c r="G95" s="64"/>
      <c r="H95" s="64"/>
      <c r="I95" s="80">
        <f>SUM(I96)</f>
        <v>1800000</v>
      </c>
      <c r="J95" s="80">
        <f t="shared" ref="J95:P95" si="29">SUM(J96)</f>
        <v>1800000</v>
      </c>
      <c r="K95" s="80">
        <f t="shared" si="29"/>
        <v>1800000</v>
      </c>
      <c r="L95" s="80">
        <f t="shared" si="29"/>
        <v>1800000</v>
      </c>
      <c r="M95" s="80">
        <f t="shared" si="29"/>
        <v>7200000</v>
      </c>
      <c r="N95" s="80">
        <f t="shared" si="29"/>
        <v>7200000</v>
      </c>
      <c r="O95" s="80">
        <f t="shared" si="29"/>
        <v>0</v>
      </c>
      <c r="P95" s="80">
        <f t="shared" si="29"/>
        <v>0</v>
      </c>
      <c r="Q95" s="61"/>
      <c r="R95" s="29"/>
    </row>
    <row r="96" spans="1:18" s="34" customFormat="1" ht="30" x14ac:dyDescent="0.2">
      <c r="A96" s="113" t="s">
        <v>284</v>
      </c>
      <c r="B96" s="141"/>
      <c r="C96" s="142"/>
      <c r="D96" s="117"/>
      <c r="E96" s="117"/>
      <c r="F96" s="144" t="s">
        <v>120</v>
      </c>
      <c r="G96" s="6" t="s">
        <v>114</v>
      </c>
      <c r="H96" s="118" t="s">
        <v>285</v>
      </c>
      <c r="I96" s="119">
        <v>1800000</v>
      </c>
      <c r="J96" s="119">
        <v>1800000</v>
      </c>
      <c r="K96" s="119">
        <v>1800000</v>
      </c>
      <c r="L96" s="119">
        <v>1800000</v>
      </c>
      <c r="M96" s="145">
        <f>SUM(I96:L96)</f>
        <v>7200000</v>
      </c>
      <c r="N96" s="120">
        <v>7200000</v>
      </c>
      <c r="O96" s="120">
        <v>0</v>
      </c>
      <c r="P96" s="120">
        <v>0</v>
      </c>
      <c r="Q96" s="128"/>
      <c r="R96" s="33"/>
    </row>
    <row r="97" spans="1:18" s="24" customFormat="1" ht="25.5" x14ac:dyDescent="0.2">
      <c r="A97" s="19" t="s">
        <v>20</v>
      </c>
      <c r="B97" s="27" t="s">
        <v>6</v>
      </c>
      <c r="C97" s="97"/>
      <c r="D97" s="28"/>
      <c r="E97" s="28"/>
      <c r="F97" s="64"/>
      <c r="G97" s="64"/>
      <c r="H97" s="64"/>
      <c r="I97" s="79">
        <f>SUM(I98:I102)</f>
        <v>2914000</v>
      </c>
      <c r="J97" s="79">
        <f t="shared" ref="J97:P97" si="30">SUM(J98:J102)</f>
        <v>880000</v>
      </c>
      <c r="K97" s="79">
        <f t="shared" si="30"/>
        <v>910000</v>
      </c>
      <c r="L97" s="79">
        <f t="shared" si="30"/>
        <v>905000</v>
      </c>
      <c r="M97" s="79">
        <f t="shared" si="30"/>
        <v>5609000</v>
      </c>
      <c r="N97" s="79">
        <f t="shared" si="30"/>
        <v>3511000</v>
      </c>
      <c r="O97" s="79">
        <f t="shared" si="30"/>
        <v>0</v>
      </c>
      <c r="P97" s="79">
        <f t="shared" si="30"/>
        <v>2098000</v>
      </c>
      <c r="Q97" s="61"/>
    </row>
    <row r="98" spans="1:18" s="34" customFormat="1" ht="30" x14ac:dyDescent="0.2">
      <c r="A98" s="113" t="s">
        <v>102</v>
      </c>
      <c r="B98" s="114"/>
      <c r="C98" s="131"/>
      <c r="D98" s="118"/>
      <c r="E98" s="129"/>
      <c r="F98" s="144" t="s">
        <v>120</v>
      </c>
      <c r="G98" s="6" t="s">
        <v>114</v>
      </c>
      <c r="H98" s="118" t="s">
        <v>297</v>
      </c>
      <c r="I98" s="120">
        <v>756000</v>
      </c>
      <c r="J98" s="120">
        <v>770000</v>
      </c>
      <c r="K98" s="120">
        <v>800000</v>
      </c>
      <c r="L98" s="120">
        <v>810000</v>
      </c>
      <c r="M98" s="145">
        <f>SUM(I98:L98)</f>
        <v>3136000</v>
      </c>
      <c r="N98" s="120">
        <v>3136000</v>
      </c>
      <c r="O98" s="120">
        <v>0</v>
      </c>
      <c r="P98" s="120">
        <v>0</v>
      </c>
      <c r="Q98" s="115"/>
      <c r="R98" s="33"/>
    </row>
    <row r="99" spans="1:18" s="34" customFormat="1" ht="30" x14ac:dyDescent="0.2">
      <c r="A99" s="113" t="s">
        <v>103</v>
      </c>
      <c r="B99" s="114"/>
      <c r="C99" s="115"/>
      <c r="D99" s="118"/>
      <c r="E99" s="129"/>
      <c r="F99" s="144" t="s">
        <v>120</v>
      </c>
      <c r="G99" s="6" t="s">
        <v>114</v>
      </c>
      <c r="H99" s="118" t="s">
        <v>298</v>
      </c>
      <c r="I99" s="120">
        <v>105000</v>
      </c>
      <c r="J99" s="120">
        <v>110000</v>
      </c>
      <c r="K99" s="120">
        <v>110000</v>
      </c>
      <c r="L99" s="120">
        <v>95000</v>
      </c>
      <c r="M99" s="145">
        <f>SUM(I99:L99)</f>
        <v>420000</v>
      </c>
      <c r="N99" s="120">
        <v>375000</v>
      </c>
      <c r="O99" s="120">
        <v>0</v>
      </c>
      <c r="P99" s="120">
        <v>45000</v>
      </c>
      <c r="Q99" s="115" t="s">
        <v>269</v>
      </c>
      <c r="R99" s="33"/>
    </row>
    <row r="100" spans="1:18" s="37" customFormat="1" ht="25.5" x14ac:dyDescent="0.2">
      <c r="A100" s="45" t="s">
        <v>301</v>
      </c>
      <c r="B100" s="50"/>
      <c r="C100" s="44"/>
      <c r="D100" s="47"/>
      <c r="E100" s="55"/>
      <c r="F100" s="52" t="s">
        <v>269</v>
      </c>
      <c r="G100" s="52" t="s">
        <v>189</v>
      </c>
      <c r="H100" s="47" t="s">
        <v>271</v>
      </c>
      <c r="I100" s="49">
        <v>35000</v>
      </c>
      <c r="J100" s="49">
        <v>0</v>
      </c>
      <c r="K100" s="49">
        <v>0</v>
      </c>
      <c r="L100" s="49">
        <v>0</v>
      </c>
      <c r="M100" s="49">
        <f>SUM(I100:L100)</f>
        <v>35000</v>
      </c>
      <c r="N100" s="49">
        <v>0</v>
      </c>
      <c r="O100" s="49">
        <v>0</v>
      </c>
      <c r="P100" s="49">
        <v>35000</v>
      </c>
      <c r="Q100" s="44" t="s">
        <v>269</v>
      </c>
    </row>
    <row r="101" spans="1:18" s="37" customFormat="1" ht="25.5" x14ac:dyDescent="0.2">
      <c r="A101" s="45" t="s">
        <v>299</v>
      </c>
      <c r="B101" s="50"/>
      <c r="C101" s="44"/>
      <c r="D101" s="47"/>
      <c r="E101" s="55"/>
      <c r="F101" s="52" t="s">
        <v>269</v>
      </c>
      <c r="G101" s="52" t="s">
        <v>189</v>
      </c>
      <c r="H101" s="47" t="s">
        <v>271</v>
      </c>
      <c r="I101" s="49">
        <v>318000</v>
      </c>
      <c r="J101" s="49">
        <v>0</v>
      </c>
      <c r="K101" s="49">
        <v>0</v>
      </c>
      <c r="L101" s="49">
        <v>0</v>
      </c>
      <c r="M101" s="49">
        <f>SUM(I101:L101)</f>
        <v>318000</v>
      </c>
      <c r="N101" s="49">
        <v>0</v>
      </c>
      <c r="O101" s="49">
        <v>0</v>
      </c>
      <c r="P101" s="49">
        <v>318000</v>
      </c>
      <c r="Q101" s="44" t="s">
        <v>272</v>
      </c>
    </row>
    <row r="102" spans="1:18" s="37" customFormat="1" ht="12.75" x14ac:dyDescent="0.2">
      <c r="A102" s="45" t="s">
        <v>273</v>
      </c>
      <c r="B102" s="50"/>
      <c r="C102" s="44"/>
      <c r="D102" s="47"/>
      <c r="E102" s="55"/>
      <c r="F102" s="52" t="s">
        <v>269</v>
      </c>
      <c r="G102" s="52" t="s">
        <v>189</v>
      </c>
      <c r="H102" s="47" t="s">
        <v>274</v>
      </c>
      <c r="I102" s="49">
        <v>1700000</v>
      </c>
      <c r="J102" s="49">
        <v>0</v>
      </c>
      <c r="K102" s="49">
        <v>0</v>
      </c>
      <c r="L102" s="49">
        <v>0</v>
      </c>
      <c r="M102" s="49">
        <f>SUM(I102:L102)</f>
        <v>1700000</v>
      </c>
      <c r="N102" s="49">
        <v>0</v>
      </c>
      <c r="O102" s="49">
        <v>0</v>
      </c>
      <c r="P102" s="49">
        <v>1700000</v>
      </c>
      <c r="Q102" s="44" t="s">
        <v>275</v>
      </c>
    </row>
    <row r="103" spans="1:18" s="24" customFormat="1" ht="38.25" x14ac:dyDescent="0.2">
      <c r="A103" s="19" t="s">
        <v>53</v>
      </c>
      <c r="B103" s="27" t="s">
        <v>6</v>
      </c>
      <c r="C103" s="97"/>
      <c r="D103" s="28"/>
      <c r="E103" s="28"/>
      <c r="F103" s="64"/>
      <c r="G103" s="64"/>
      <c r="H103" s="64"/>
      <c r="I103" s="79">
        <f>SUM(I104:I107)</f>
        <v>917100</v>
      </c>
      <c r="J103" s="79">
        <f t="shared" ref="J103:P103" si="31">SUM(J104:J107)</f>
        <v>867000</v>
      </c>
      <c r="K103" s="79">
        <f t="shared" si="31"/>
        <v>884000</v>
      </c>
      <c r="L103" s="79">
        <f t="shared" si="31"/>
        <v>501000</v>
      </c>
      <c r="M103" s="79">
        <f t="shared" si="31"/>
        <v>3169100</v>
      </c>
      <c r="N103" s="79">
        <f t="shared" si="31"/>
        <v>1902000</v>
      </c>
      <c r="O103" s="79">
        <f t="shared" si="31"/>
        <v>0</v>
      </c>
      <c r="P103" s="79">
        <f t="shared" si="31"/>
        <v>1267100</v>
      </c>
      <c r="Q103" s="61"/>
    </row>
    <row r="104" spans="1:18" s="34" customFormat="1" ht="60" x14ac:dyDescent="0.2">
      <c r="A104" s="143" t="s">
        <v>356</v>
      </c>
      <c r="B104" s="114"/>
      <c r="C104" s="115"/>
      <c r="D104" s="117"/>
      <c r="E104" s="117"/>
      <c r="F104" s="144" t="s">
        <v>120</v>
      </c>
      <c r="G104" s="6" t="s">
        <v>114</v>
      </c>
      <c r="H104" s="6" t="s">
        <v>128</v>
      </c>
      <c r="I104" s="145">
        <v>637100</v>
      </c>
      <c r="J104" s="145">
        <v>587000</v>
      </c>
      <c r="K104" s="145">
        <v>604000</v>
      </c>
      <c r="L104" s="145">
        <v>221000</v>
      </c>
      <c r="M104" s="145">
        <f>SUM(I104:L104)</f>
        <v>2049100</v>
      </c>
      <c r="N104" s="145">
        <v>782000</v>
      </c>
      <c r="O104" s="145">
        <v>0</v>
      </c>
      <c r="P104" s="151">
        <v>1267100</v>
      </c>
      <c r="Q104" s="147" t="s">
        <v>129</v>
      </c>
      <c r="R104" s="33"/>
    </row>
    <row r="105" spans="1:18" s="34" customFormat="1" ht="75" x14ac:dyDescent="0.2">
      <c r="A105" s="143" t="s">
        <v>125</v>
      </c>
      <c r="B105" s="114"/>
      <c r="C105" s="115"/>
      <c r="D105" s="117"/>
      <c r="E105" s="117"/>
      <c r="F105" s="144" t="s">
        <v>120</v>
      </c>
      <c r="G105" s="6" t="s">
        <v>114</v>
      </c>
      <c r="H105" s="6" t="s">
        <v>302</v>
      </c>
      <c r="I105" s="145">
        <v>130000</v>
      </c>
      <c r="J105" s="145">
        <v>130000</v>
      </c>
      <c r="K105" s="145">
        <v>130000</v>
      </c>
      <c r="L105" s="145">
        <v>130000</v>
      </c>
      <c r="M105" s="145">
        <f>SUM(I105:L105)</f>
        <v>520000</v>
      </c>
      <c r="N105" s="145">
        <v>520000</v>
      </c>
      <c r="O105" s="145">
        <v>0</v>
      </c>
      <c r="P105" s="151">
        <v>0</v>
      </c>
      <c r="Q105" s="115"/>
    </row>
    <row r="106" spans="1:18" s="34" customFormat="1" ht="60" x14ac:dyDescent="0.2">
      <c r="A106" s="143" t="s">
        <v>126</v>
      </c>
      <c r="B106" s="114"/>
      <c r="C106" s="115"/>
      <c r="D106" s="117"/>
      <c r="E106" s="117"/>
      <c r="F106" s="144" t="s">
        <v>130</v>
      </c>
      <c r="G106" s="6" t="s">
        <v>114</v>
      </c>
      <c r="H106" s="6" t="s">
        <v>205</v>
      </c>
      <c r="I106" s="145">
        <v>50000</v>
      </c>
      <c r="J106" s="145">
        <v>50000</v>
      </c>
      <c r="K106" s="145">
        <v>50000</v>
      </c>
      <c r="L106" s="145">
        <v>50000</v>
      </c>
      <c r="M106" s="145">
        <f>SUM(I106:L106)</f>
        <v>200000</v>
      </c>
      <c r="N106" s="145">
        <v>200000</v>
      </c>
      <c r="O106" s="145">
        <v>0</v>
      </c>
      <c r="P106" s="151">
        <v>0</v>
      </c>
      <c r="Q106" s="115"/>
    </row>
    <row r="107" spans="1:18" s="34" customFormat="1" ht="75" x14ac:dyDescent="0.2">
      <c r="A107" s="143" t="s">
        <v>127</v>
      </c>
      <c r="B107" s="114"/>
      <c r="C107" s="115"/>
      <c r="D107" s="117"/>
      <c r="E107" s="117"/>
      <c r="F107" s="144" t="s">
        <v>120</v>
      </c>
      <c r="G107" s="6" t="s">
        <v>114</v>
      </c>
      <c r="H107" s="6" t="s">
        <v>131</v>
      </c>
      <c r="I107" s="145">
        <v>100000</v>
      </c>
      <c r="J107" s="145">
        <v>100000</v>
      </c>
      <c r="K107" s="145">
        <v>100000</v>
      </c>
      <c r="L107" s="145">
        <v>100000</v>
      </c>
      <c r="M107" s="145">
        <f>SUM(I107:L107)</f>
        <v>400000</v>
      </c>
      <c r="N107" s="145">
        <v>400000</v>
      </c>
      <c r="O107" s="145">
        <v>0</v>
      </c>
      <c r="P107" s="151">
        <v>0</v>
      </c>
      <c r="Q107" s="115"/>
    </row>
    <row r="108" spans="1:18" s="37" customFormat="1" ht="25.5" x14ac:dyDescent="0.2">
      <c r="A108" s="18" t="s">
        <v>21</v>
      </c>
      <c r="B108" s="25" t="s">
        <v>6</v>
      </c>
      <c r="C108" s="87"/>
      <c r="D108" s="35"/>
      <c r="E108" s="35"/>
      <c r="F108" s="71"/>
      <c r="G108" s="71"/>
      <c r="H108" s="71"/>
      <c r="I108" s="81">
        <f t="shared" ref="I108:P108" si="32">SUM(I109,I114,I120)</f>
        <v>949250</v>
      </c>
      <c r="J108" s="81">
        <f t="shared" si="32"/>
        <v>972250</v>
      </c>
      <c r="K108" s="81">
        <f t="shared" si="32"/>
        <v>977250</v>
      </c>
      <c r="L108" s="81">
        <f t="shared" si="32"/>
        <v>680000</v>
      </c>
      <c r="M108" s="81">
        <f t="shared" si="32"/>
        <v>3578750</v>
      </c>
      <c r="N108" s="81">
        <f t="shared" si="32"/>
        <v>2124000</v>
      </c>
      <c r="O108" s="81">
        <f t="shared" si="32"/>
        <v>0</v>
      </c>
      <c r="P108" s="81">
        <f t="shared" si="32"/>
        <v>1454750</v>
      </c>
      <c r="Q108" s="90"/>
    </row>
    <row r="109" spans="1:18" s="24" customFormat="1" ht="38.25" x14ac:dyDescent="0.2">
      <c r="A109" s="19" t="s">
        <v>22</v>
      </c>
      <c r="B109" s="27" t="s">
        <v>6</v>
      </c>
      <c r="C109" s="97"/>
      <c r="D109" s="28"/>
      <c r="E109" s="28"/>
      <c r="F109" s="64"/>
      <c r="G109" s="64"/>
      <c r="H109" s="64"/>
      <c r="I109" s="79">
        <f>SUM(I110:I113)</f>
        <v>177000</v>
      </c>
      <c r="J109" s="79">
        <f t="shared" ref="J109:P109" si="33">SUM(J110:J113)</f>
        <v>195000</v>
      </c>
      <c r="K109" s="79">
        <f t="shared" si="33"/>
        <v>200000</v>
      </c>
      <c r="L109" s="79">
        <f t="shared" si="33"/>
        <v>195000</v>
      </c>
      <c r="M109" s="79">
        <f t="shared" si="33"/>
        <v>767000</v>
      </c>
      <c r="N109" s="79">
        <f t="shared" si="33"/>
        <v>767000</v>
      </c>
      <c r="O109" s="79">
        <f t="shared" si="33"/>
        <v>0</v>
      </c>
      <c r="P109" s="79">
        <f t="shared" si="33"/>
        <v>0</v>
      </c>
      <c r="Q109" s="61"/>
    </row>
    <row r="110" spans="1:18" s="34" customFormat="1" ht="25.5" x14ac:dyDescent="0.2">
      <c r="A110" s="113" t="s">
        <v>357</v>
      </c>
      <c r="B110" s="114"/>
      <c r="C110" s="131"/>
      <c r="D110" s="117"/>
      <c r="E110" s="117"/>
      <c r="F110" s="152" t="s">
        <v>74</v>
      </c>
      <c r="G110" s="118" t="s">
        <v>114</v>
      </c>
      <c r="H110" s="153" t="s">
        <v>169</v>
      </c>
      <c r="I110" s="120">
        <v>0</v>
      </c>
      <c r="J110" s="119">
        <v>10000</v>
      </c>
      <c r="K110" s="119">
        <v>10000</v>
      </c>
      <c r="L110" s="119">
        <v>10000</v>
      </c>
      <c r="M110" s="120">
        <f>SUM(I110:L110)</f>
        <v>30000</v>
      </c>
      <c r="N110" s="120">
        <v>30000</v>
      </c>
      <c r="O110" s="120">
        <v>0</v>
      </c>
      <c r="P110" s="120">
        <v>0</v>
      </c>
      <c r="Q110" s="115"/>
    </row>
    <row r="111" spans="1:18" s="34" customFormat="1" ht="38.25" x14ac:dyDescent="0.2">
      <c r="A111" s="121" t="s">
        <v>208</v>
      </c>
      <c r="B111" s="114"/>
      <c r="C111" s="131"/>
      <c r="D111" s="117"/>
      <c r="E111" s="117"/>
      <c r="F111" s="154" t="s">
        <v>136</v>
      </c>
      <c r="G111" s="118" t="s">
        <v>114</v>
      </c>
      <c r="H111" s="118" t="s">
        <v>138</v>
      </c>
      <c r="I111" s="120">
        <v>0</v>
      </c>
      <c r="J111" s="119">
        <v>5000</v>
      </c>
      <c r="K111" s="119">
        <v>10000</v>
      </c>
      <c r="L111" s="119">
        <v>5000</v>
      </c>
      <c r="M111" s="120">
        <f>SUM(I111:L111)</f>
        <v>20000</v>
      </c>
      <c r="N111" s="120">
        <v>20000</v>
      </c>
      <c r="O111" s="120">
        <v>0</v>
      </c>
      <c r="P111" s="120">
        <v>0</v>
      </c>
      <c r="Q111" s="115"/>
    </row>
    <row r="112" spans="1:18" s="34" customFormat="1" ht="25.5" x14ac:dyDescent="0.2">
      <c r="A112" s="121" t="s">
        <v>209</v>
      </c>
      <c r="B112" s="121"/>
      <c r="C112" s="121"/>
      <c r="D112" s="121"/>
      <c r="E112" s="121"/>
      <c r="F112" s="154" t="s">
        <v>136</v>
      </c>
      <c r="G112" s="154" t="s">
        <v>114</v>
      </c>
      <c r="H112" s="154" t="s">
        <v>139</v>
      </c>
      <c r="I112" s="155">
        <v>150000</v>
      </c>
      <c r="J112" s="155">
        <v>150000</v>
      </c>
      <c r="K112" s="155">
        <v>150000</v>
      </c>
      <c r="L112" s="155">
        <v>150000</v>
      </c>
      <c r="M112" s="155">
        <f>SUM(I112:L112)</f>
        <v>600000</v>
      </c>
      <c r="N112" s="155">
        <v>600000</v>
      </c>
      <c r="O112" s="155">
        <v>0</v>
      </c>
      <c r="P112" s="155"/>
      <c r="Q112" s="154"/>
    </row>
    <row r="113" spans="1:17" s="34" customFormat="1" ht="25.5" x14ac:dyDescent="0.2">
      <c r="A113" s="113" t="s">
        <v>300</v>
      </c>
      <c r="B113" s="114"/>
      <c r="C113" s="115"/>
      <c r="D113" s="118"/>
      <c r="E113" s="129"/>
      <c r="F113" s="154" t="s">
        <v>105</v>
      </c>
      <c r="G113" s="154" t="s">
        <v>114</v>
      </c>
      <c r="H113" s="118" t="s">
        <v>206</v>
      </c>
      <c r="I113" s="120">
        <v>27000</v>
      </c>
      <c r="J113" s="120">
        <v>30000</v>
      </c>
      <c r="K113" s="120">
        <v>30000</v>
      </c>
      <c r="L113" s="120">
        <v>30000</v>
      </c>
      <c r="M113" s="120">
        <f>SUM(I113:L113)</f>
        <v>117000</v>
      </c>
      <c r="N113" s="120">
        <f>I113+J113+K113+L113</f>
        <v>117000</v>
      </c>
      <c r="O113" s="120"/>
      <c r="P113" s="120">
        <v>0</v>
      </c>
      <c r="Q113" s="115"/>
    </row>
    <row r="114" spans="1:17" s="24" customFormat="1" ht="25.5" x14ac:dyDescent="0.2">
      <c r="A114" s="19" t="s">
        <v>23</v>
      </c>
      <c r="B114" s="27" t="s">
        <v>6</v>
      </c>
      <c r="C114" s="97"/>
      <c r="D114" s="28"/>
      <c r="E114" s="28"/>
      <c r="F114" s="64"/>
      <c r="G114" s="64"/>
      <c r="H114" s="64"/>
      <c r="I114" s="79">
        <f t="shared" ref="I114:P114" si="34">SUM(I115:I119)</f>
        <v>450000</v>
      </c>
      <c r="J114" s="79">
        <f t="shared" si="34"/>
        <v>450000</v>
      </c>
      <c r="K114" s="79">
        <f t="shared" si="34"/>
        <v>450000</v>
      </c>
      <c r="L114" s="79">
        <f t="shared" si="34"/>
        <v>330000</v>
      </c>
      <c r="M114" s="79">
        <f t="shared" si="34"/>
        <v>1680000</v>
      </c>
      <c r="N114" s="79">
        <f t="shared" si="34"/>
        <v>790000</v>
      </c>
      <c r="O114" s="79">
        <f t="shared" si="34"/>
        <v>0</v>
      </c>
      <c r="P114" s="79">
        <f t="shared" si="34"/>
        <v>890000</v>
      </c>
      <c r="Q114" s="61"/>
    </row>
    <row r="115" spans="1:17" s="34" customFormat="1" ht="25.5" x14ac:dyDescent="0.2">
      <c r="A115" s="121" t="s">
        <v>140</v>
      </c>
      <c r="B115" s="114"/>
      <c r="C115" s="131"/>
      <c r="D115" s="117"/>
      <c r="E115" s="117"/>
      <c r="F115" s="152" t="s">
        <v>136</v>
      </c>
      <c r="G115" s="118" t="s">
        <v>114</v>
      </c>
      <c r="H115" s="153" t="s">
        <v>145</v>
      </c>
      <c r="I115" s="120">
        <v>40000</v>
      </c>
      <c r="J115" s="119">
        <v>40000</v>
      </c>
      <c r="K115" s="119">
        <v>40000</v>
      </c>
      <c r="L115" s="119">
        <v>40000</v>
      </c>
      <c r="M115" s="120">
        <f>SUM(I115:L115)</f>
        <v>160000</v>
      </c>
      <c r="N115" s="120">
        <v>160000</v>
      </c>
      <c r="O115" s="120">
        <v>0</v>
      </c>
      <c r="P115" s="120">
        <v>0</v>
      </c>
      <c r="Q115" s="115"/>
    </row>
    <row r="116" spans="1:17" s="34" customFormat="1" ht="25.5" x14ac:dyDescent="0.2">
      <c r="A116" s="121" t="s">
        <v>141</v>
      </c>
      <c r="B116" s="114"/>
      <c r="C116" s="131"/>
      <c r="D116" s="117"/>
      <c r="E116" s="117"/>
      <c r="F116" s="152" t="s">
        <v>136</v>
      </c>
      <c r="G116" s="118" t="s">
        <v>114</v>
      </c>
      <c r="H116" s="153" t="s">
        <v>142</v>
      </c>
      <c r="I116" s="120">
        <v>180000</v>
      </c>
      <c r="J116" s="120">
        <v>180000</v>
      </c>
      <c r="K116" s="120">
        <v>180000</v>
      </c>
      <c r="L116" s="120">
        <v>180000</v>
      </c>
      <c r="M116" s="120">
        <f>SUM(I116:L116)</f>
        <v>720000</v>
      </c>
      <c r="N116" s="120">
        <v>160000</v>
      </c>
      <c r="O116" s="120">
        <v>0</v>
      </c>
      <c r="P116" s="120">
        <v>560000</v>
      </c>
      <c r="Q116" s="115" t="s">
        <v>207</v>
      </c>
    </row>
    <row r="117" spans="1:17" s="34" customFormat="1" ht="38.25" x14ac:dyDescent="0.2">
      <c r="A117" s="121" t="s">
        <v>143</v>
      </c>
      <c r="B117" s="114"/>
      <c r="C117" s="131"/>
      <c r="D117" s="117"/>
      <c r="E117" s="117"/>
      <c r="F117" s="152" t="s">
        <v>136</v>
      </c>
      <c r="G117" s="118" t="s">
        <v>114</v>
      </c>
      <c r="H117" s="153" t="s">
        <v>144</v>
      </c>
      <c r="I117" s="120">
        <v>10000</v>
      </c>
      <c r="J117" s="119">
        <v>10000</v>
      </c>
      <c r="K117" s="119">
        <v>10000</v>
      </c>
      <c r="L117" s="119">
        <v>10000</v>
      </c>
      <c r="M117" s="120">
        <f>SUM(I117:L117)</f>
        <v>40000</v>
      </c>
      <c r="N117" s="120">
        <v>40000</v>
      </c>
      <c r="O117" s="120">
        <v>0</v>
      </c>
      <c r="P117" s="120">
        <v>0</v>
      </c>
      <c r="Q117" s="115"/>
    </row>
    <row r="118" spans="1:17" s="34" customFormat="1" ht="25.5" x14ac:dyDescent="0.2">
      <c r="A118" s="121" t="s">
        <v>178</v>
      </c>
      <c r="B118" s="114"/>
      <c r="C118" s="131"/>
      <c r="D118" s="117"/>
      <c r="E118" s="117"/>
      <c r="F118" s="152" t="s">
        <v>136</v>
      </c>
      <c r="G118" s="118" t="s">
        <v>114</v>
      </c>
      <c r="H118" s="153" t="s">
        <v>179</v>
      </c>
      <c r="I118" s="120">
        <v>100000</v>
      </c>
      <c r="J118" s="120">
        <v>100000</v>
      </c>
      <c r="K118" s="120">
        <v>100000</v>
      </c>
      <c r="L118" s="120">
        <v>100000</v>
      </c>
      <c r="M118" s="120">
        <f>SUM(I118:L118)</f>
        <v>400000</v>
      </c>
      <c r="N118" s="120">
        <v>400000</v>
      </c>
      <c r="O118" s="120">
        <v>0</v>
      </c>
      <c r="P118" s="120">
        <v>0</v>
      </c>
      <c r="Q118" s="115"/>
    </row>
    <row r="119" spans="1:17" s="37" customFormat="1" ht="25.5" x14ac:dyDescent="0.2">
      <c r="A119" s="63" t="s">
        <v>418</v>
      </c>
      <c r="B119" s="50"/>
      <c r="C119" s="98"/>
      <c r="D119" s="51"/>
      <c r="E119" s="51"/>
      <c r="F119" s="52" t="s">
        <v>207</v>
      </c>
      <c r="G119" s="47" t="s">
        <v>114</v>
      </c>
      <c r="H119" s="47" t="s">
        <v>419</v>
      </c>
      <c r="I119" s="49">
        <v>120000</v>
      </c>
      <c r="J119" s="49">
        <v>120000</v>
      </c>
      <c r="K119" s="49">
        <v>120000</v>
      </c>
      <c r="L119" s="49">
        <v>0</v>
      </c>
      <c r="M119" s="49">
        <f>SUM(I119:L119)</f>
        <v>360000</v>
      </c>
      <c r="N119" s="49">
        <v>30000</v>
      </c>
      <c r="O119" s="49">
        <v>0</v>
      </c>
      <c r="P119" s="49">
        <v>330000</v>
      </c>
      <c r="Q119" s="44" t="s">
        <v>207</v>
      </c>
    </row>
    <row r="120" spans="1:17" s="24" customFormat="1" ht="24.95" customHeight="1" x14ac:dyDescent="0.2">
      <c r="A120" s="19" t="s">
        <v>24</v>
      </c>
      <c r="B120" s="27" t="s">
        <v>6</v>
      </c>
      <c r="C120" s="97"/>
      <c r="D120" s="28"/>
      <c r="E120" s="28"/>
      <c r="F120" s="64"/>
      <c r="G120" s="64"/>
      <c r="H120" s="64"/>
      <c r="I120" s="79">
        <f>SUM(I121:I126)</f>
        <v>322250</v>
      </c>
      <c r="J120" s="79">
        <f t="shared" ref="J120:P120" si="35">SUM(J121:J126)</f>
        <v>327250</v>
      </c>
      <c r="K120" s="79">
        <f t="shared" si="35"/>
        <v>327250</v>
      </c>
      <c r="L120" s="79">
        <f t="shared" si="35"/>
        <v>155000</v>
      </c>
      <c r="M120" s="79">
        <f t="shared" si="35"/>
        <v>1131750</v>
      </c>
      <c r="N120" s="79">
        <f t="shared" si="35"/>
        <v>567000</v>
      </c>
      <c r="O120" s="79">
        <f t="shared" si="35"/>
        <v>0</v>
      </c>
      <c r="P120" s="79">
        <f t="shared" si="35"/>
        <v>564750</v>
      </c>
      <c r="Q120" s="61"/>
    </row>
    <row r="121" spans="1:17" s="34" customFormat="1" ht="25.5" x14ac:dyDescent="0.2">
      <c r="A121" s="113" t="s">
        <v>77</v>
      </c>
      <c r="B121" s="114"/>
      <c r="C121" s="115"/>
      <c r="D121" s="134"/>
      <c r="E121" s="129"/>
      <c r="F121" s="118" t="s">
        <v>74</v>
      </c>
      <c r="G121" s="118" t="s">
        <v>114</v>
      </c>
      <c r="H121" s="118" t="s">
        <v>78</v>
      </c>
      <c r="I121" s="120">
        <v>45000</v>
      </c>
      <c r="J121" s="124">
        <v>50000</v>
      </c>
      <c r="K121" s="124">
        <v>50000</v>
      </c>
      <c r="L121" s="124">
        <v>50000</v>
      </c>
      <c r="M121" s="124">
        <f t="shared" ref="M121:M126" si="36">SUM(I121:L121)</f>
        <v>195000</v>
      </c>
      <c r="N121" s="124">
        <v>195000</v>
      </c>
      <c r="O121" s="120">
        <v>0</v>
      </c>
      <c r="P121" s="120">
        <v>0</v>
      </c>
      <c r="Q121" s="107"/>
    </row>
    <row r="122" spans="1:17" s="34" customFormat="1" ht="25.5" x14ac:dyDescent="0.2">
      <c r="A122" s="113" t="s">
        <v>104</v>
      </c>
      <c r="B122" s="114"/>
      <c r="C122" s="115"/>
      <c r="D122" s="134"/>
      <c r="E122" s="117"/>
      <c r="F122" s="118" t="s">
        <v>221</v>
      </c>
      <c r="G122" s="118" t="s">
        <v>114</v>
      </c>
      <c r="H122" s="118" t="s">
        <v>303</v>
      </c>
      <c r="I122" s="120">
        <v>90000</v>
      </c>
      <c r="J122" s="120">
        <v>90000</v>
      </c>
      <c r="K122" s="120">
        <v>90000</v>
      </c>
      <c r="L122" s="120">
        <v>90000</v>
      </c>
      <c r="M122" s="120">
        <f t="shared" si="36"/>
        <v>360000</v>
      </c>
      <c r="N122" s="120">
        <v>360000</v>
      </c>
      <c r="O122" s="120">
        <v>0</v>
      </c>
      <c r="P122" s="120">
        <v>0</v>
      </c>
      <c r="Q122" s="128"/>
    </row>
    <row r="123" spans="1:17" s="24" customFormat="1" ht="51" x14ac:dyDescent="0.2">
      <c r="A123" s="20" t="s">
        <v>222</v>
      </c>
      <c r="B123" s="30"/>
      <c r="C123" s="92"/>
      <c r="D123" s="38"/>
      <c r="E123" s="31"/>
      <c r="F123" s="72" t="s">
        <v>223</v>
      </c>
      <c r="G123" s="72" t="s">
        <v>225</v>
      </c>
      <c r="H123" s="72" t="s">
        <v>224</v>
      </c>
      <c r="I123" s="82">
        <v>37000</v>
      </c>
      <c r="J123" s="82">
        <v>37000</v>
      </c>
      <c r="K123" s="82">
        <v>37000</v>
      </c>
      <c r="L123" s="82">
        <v>0</v>
      </c>
      <c r="M123" s="49">
        <f t="shared" si="36"/>
        <v>111000</v>
      </c>
      <c r="N123" s="82">
        <v>0</v>
      </c>
      <c r="O123" s="82">
        <v>0</v>
      </c>
      <c r="P123" s="82">
        <v>111000</v>
      </c>
      <c r="Q123" s="91" t="s">
        <v>441</v>
      </c>
    </row>
    <row r="124" spans="1:17" s="24" customFormat="1" ht="25.5" x14ac:dyDescent="0.2">
      <c r="A124" s="20" t="s">
        <v>258</v>
      </c>
      <c r="B124" s="30"/>
      <c r="C124" s="92"/>
      <c r="D124" s="38"/>
      <c r="E124" s="31"/>
      <c r="F124" s="72" t="s">
        <v>252</v>
      </c>
      <c r="G124" s="72" t="s">
        <v>253</v>
      </c>
      <c r="H124" s="72" t="s">
        <v>304</v>
      </c>
      <c r="I124" s="82">
        <v>85250</v>
      </c>
      <c r="J124" s="82">
        <v>85250</v>
      </c>
      <c r="K124" s="82">
        <v>85250</v>
      </c>
      <c r="L124" s="82">
        <v>0</v>
      </c>
      <c r="M124" s="49">
        <f t="shared" si="36"/>
        <v>255750</v>
      </c>
      <c r="N124" s="82">
        <v>0</v>
      </c>
      <c r="O124" s="82">
        <v>0</v>
      </c>
      <c r="P124" s="82">
        <v>255750</v>
      </c>
      <c r="Q124" s="92" t="s">
        <v>442</v>
      </c>
    </row>
    <row r="125" spans="1:17" s="24" customFormat="1" ht="25.5" x14ac:dyDescent="0.2">
      <c r="A125" s="20" t="s">
        <v>420</v>
      </c>
      <c r="B125" s="30"/>
      <c r="C125" s="92"/>
      <c r="D125" s="38"/>
      <c r="E125" s="31"/>
      <c r="F125" s="72" t="s">
        <v>207</v>
      </c>
      <c r="G125" s="72" t="s">
        <v>114</v>
      </c>
      <c r="H125" s="72" t="s">
        <v>421</v>
      </c>
      <c r="I125" s="82">
        <v>50000</v>
      </c>
      <c r="J125" s="82">
        <v>50000</v>
      </c>
      <c r="K125" s="82">
        <v>50000</v>
      </c>
      <c r="L125" s="82">
        <v>0</v>
      </c>
      <c r="M125" s="49">
        <f t="shared" si="36"/>
        <v>150000</v>
      </c>
      <c r="N125" s="82">
        <v>0</v>
      </c>
      <c r="O125" s="82">
        <v>0</v>
      </c>
      <c r="P125" s="82">
        <v>150000</v>
      </c>
      <c r="Q125" s="92" t="s">
        <v>207</v>
      </c>
    </row>
    <row r="126" spans="1:17" s="24" customFormat="1" ht="63.75" x14ac:dyDescent="0.2">
      <c r="A126" s="20" t="s">
        <v>422</v>
      </c>
      <c r="B126" s="30"/>
      <c r="C126" s="92"/>
      <c r="D126" s="38"/>
      <c r="E126" s="31"/>
      <c r="F126" s="72" t="s">
        <v>424</v>
      </c>
      <c r="G126" s="72" t="s">
        <v>114</v>
      </c>
      <c r="H126" s="72" t="s">
        <v>423</v>
      </c>
      <c r="I126" s="82">
        <v>15000</v>
      </c>
      <c r="J126" s="82">
        <v>15000</v>
      </c>
      <c r="K126" s="82">
        <v>15000</v>
      </c>
      <c r="L126" s="82">
        <v>15000</v>
      </c>
      <c r="M126" s="49">
        <f t="shared" si="36"/>
        <v>60000</v>
      </c>
      <c r="N126" s="82">
        <v>12000</v>
      </c>
      <c r="O126" s="82">
        <v>0</v>
      </c>
      <c r="P126" s="82">
        <v>48000</v>
      </c>
      <c r="Q126" s="92" t="s">
        <v>425</v>
      </c>
    </row>
    <row r="127" spans="1:17" s="37" customFormat="1" ht="25.5" x14ac:dyDescent="0.2">
      <c r="A127" s="18" t="s">
        <v>25</v>
      </c>
      <c r="B127" s="25" t="s">
        <v>6</v>
      </c>
      <c r="C127" s="87"/>
      <c r="D127" s="35"/>
      <c r="E127" s="35"/>
      <c r="F127" s="71"/>
      <c r="G127" s="71"/>
      <c r="H127" s="71"/>
      <c r="I127" s="81">
        <f>SUM(I128,I135,I139)</f>
        <v>2696000</v>
      </c>
      <c r="J127" s="81">
        <f t="shared" ref="J127:P127" si="37">SUM(J128,J135,J139)</f>
        <v>11325000</v>
      </c>
      <c r="K127" s="81">
        <f t="shared" si="37"/>
        <v>11625000</v>
      </c>
      <c r="L127" s="81">
        <f t="shared" si="37"/>
        <v>9225000</v>
      </c>
      <c r="M127" s="81">
        <f t="shared" si="37"/>
        <v>34871000</v>
      </c>
      <c r="N127" s="81">
        <f t="shared" si="37"/>
        <v>8840000</v>
      </c>
      <c r="O127" s="81">
        <f t="shared" si="37"/>
        <v>0</v>
      </c>
      <c r="P127" s="81">
        <f t="shared" si="37"/>
        <v>26031000</v>
      </c>
      <c r="Q127" s="90"/>
    </row>
    <row r="128" spans="1:17" s="24" customFormat="1" ht="25.5" x14ac:dyDescent="0.2">
      <c r="A128" s="19" t="s">
        <v>26</v>
      </c>
      <c r="B128" s="27" t="s">
        <v>6</v>
      </c>
      <c r="C128" s="97"/>
      <c r="D128" s="28"/>
      <c r="E128" s="28"/>
      <c r="F128" s="64"/>
      <c r="G128" s="64"/>
      <c r="H128" s="64"/>
      <c r="I128" s="79">
        <f>SUM(I129:I134)</f>
        <v>196000</v>
      </c>
      <c r="J128" s="79">
        <f t="shared" ref="J128:P128" si="38">SUM(J129:J134)</f>
        <v>3400000</v>
      </c>
      <c r="K128" s="79">
        <f t="shared" si="38"/>
        <v>3700000</v>
      </c>
      <c r="L128" s="79">
        <f t="shared" si="38"/>
        <v>1200000</v>
      </c>
      <c r="M128" s="79">
        <f t="shared" si="38"/>
        <v>8496000</v>
      </c>
      <c r="N128" s="79">
        <f t="shared" si="38"/>
        <v>6450000</v>
      </c>
      <c r="O128" s="79">
        <f t="shared" si="38"/>
        <v>0</v>
      </c>
      <c r="P128" s="79">
        <f t="shared" si="38"/>
        <v>2046000</v>
      </c>
      <c r="Q128" s="61"/>
    </row>
    <row r="129" spans="1:17" s="34" customFormat="1" ht="25.5" x14ac:dyDescent="0.2">
      <c r="A129" s="156" t="s">
        <v>387</v>
      </c>
      <c r="B129" s="141"/>
      <c r="C129" s="142"/>
      <c r="D129" s="117"/>
      <c r="E129" s="117"/>
      <c r="F129" s="118" t="s">
        <v>305</v>
      </c>
      <c r="G129" s="118" t="s">
        <v>114</v>
      </c>
      <c r="H129" s="118" t="s">
        <v>188</v>
      </c>
      <c r="I129" s="120">
        <v>0</v>
      </c>
      <c r="J129" s="120">
        <v>0</v>
      </c>
      <c r="K129" s="120">
        <v>300000</v>
      </c>
      <c r="L129" s="120">
        <v>300000</v>
      </c>
      <c r="M129" s="120">
        <f t="shared" ref="M129:M134" si="39">SUM(I129:L129)</f>
        <v>600000</v>
      </c>
      <c r="N129" s="120">
        <v>0</v>
      </c>
      <c r="O129" s="120">
        <v>0</v>
      </c>
      <c r="P129" s="120">
        <v>600000</v>
      </c>
      <c r="Q129" s="115" t="s">
        <v>306</v>
      </c>
    </row>
    <row r="130" spans="1:17" s="34" customFormat="1" ht="51" x14ac:dyDescent="0.2">
      <c r="A130" s="140" t="s">
        <v>388</v>
      </c>
      <c r="B130" s="141"/>
      <c r="C130" s="142"/>
      <c r="D130" s="117"/>
      <c r="E130" s="117"/>
      <c r="F130" s="118" t="s">
        <v>198</v>
      </c>
      <c r="G130" s="118" t="s">
        <v>114</v>
      </c>
      <c r="H130" s="118" t="s">
        <v>307</v>
      </c>
      <c r="I130" s="120">
        <v>0</v>
      </c>
      <c r="J130" s="120">
        <v>400000</v>
      </c>
      <c r="K130" s="120">
        <v>400000</v>
      </c>
      <c r="L130" s="120">
        <v>400000</v>
      </c>
      <c r="M130" s="120">
        <f t="shared" si="39"/>
        <v>1200000</v>
      </c>
      <c r="N130" s="120">
        <v>600000</v>
      </c>
      <c r="O130" s="120">
        <v>0</v>
      </c>
      <c r="P130" s="120">
        <v>600000</v>
      </c>
      <c r="Q130" s="128" t="s">
        <v>191</v>
      </c>
    </row>
    <row r="131" spans="1:17" s="34" customFormat="1" ht="38.25" x14ac:dyDescent="0.2">
      <c r="A131" s="140" t="s">
        <v>389</v>
      </c>
      <c r="B131" s="141"/>
      <c r="C131" s="142"/>
      <c r="D131" s="117"/>
      <c r="E131" s="117"/>
      <c r="F131" s="118" t="s">
        <v>136</v>
      </c>
      <c r="G131" s="118" t="s">
        <v>189</v>
      </c>
      <c r="H131" s="118" t="s">
        <v>190</v>
      </c>
      <c r="I131" s="120">
        <v>0</v>
      </c>
      <c r="J131" s="120">
        <v>2500000</v>
      </c>
      <c r="K131" s="120">
        <v>2500000</v>
      </c>
      <c r="L131" s="120">
        <v>0</v>
      </c>
      <c r="M131" s="120">
        <f t="shared" si="39"/>
        <v>5000000</v>
      </c>
      <c r="N131" s="120">
        <v>5000000</v>
      </c>
      <c r="O131" s="120">
        <v>0</v>
      </c>
      <c r="P131" s="120">
        <v>0</v>
      </c>
      <c r="Q131" s="128"/>
    </row>
    <row r="132" spans="1:17" s="34" customFormat="1" ht="76.5" x14ac:dyDescent="0.2">
      <c r="A132" s="143" t="s">
        <v>390</v>
      </c>
      <c r="B132" s="141"/>
      <c r="C132" s="142"/>
      <c r="D132" s="117"/>
      <c r="E132" s="117"/>
      <c r="F132" s="118" t="s">
        <v>308</v>
      </c>
      <c r="G132" s="118" t="s">
        <v>189</v>
      </c>
      <c r="H132" s="118" t="s">
        <v>309</v>
      </c>
      <c r="I132" s="120">
        <v>0</v>
      </c>
      <c r="J132" s="120">
        <v>100000</v>
      </c>
      <c r="K132" s="120">
        <v>100000</v>
      </c>
      <c r="L132" s="120">
        <v>100000</v>
      </c>
      <c r="M132" s="120">
        <f t="shared" si="39"/>
        <v>300000</v>
      </c>
      <c r="N132" s="120">
        <v>250000</v>
      </c>
      <c r="O132" s="120">
        <v>0</v>
      </c>
      <c r="P132" s="120">
        <v>50000</v>
      </c>
      <c r="Q132" s="115" t="s">
        <v>443</v>
      </c>
    </row>
    <row r="133" spans="1:17" s="34" customFormat="1" ht="38.25" x14ac:dyDescent="0.2">
      <c r="A133" s="140" t="s">
        <v>391</v>
      </c>
      <c r="B133" s="141"/>
      <c r="C133" s="142"/>
      <c r="D133" s="117"/>
      <c r="E133" s="117"/>
      <c r="F133" s="118" t="s">
        <v>198</v>
      </c>
      <c r="G133" s="118" t="s">
        <v>114</v>
      </c>
      <c r="H133" s="118" t="s">
        <v>307</v>
      </c>
      <c r="I133" s="120">
        <v>0</v>
      </c>
      <c r="J133" s="120">
        <v>400000</v>
      </c>
      <c r="K133" s="120">
        <v>400000</v>
      </c>
      <c r="L133" s="120">
        <v>400000</v>
      </c>
      <c r="M133" s="120">
        <f t="shared" si="39"/>
        <v>1200000</v>
      </c>
      <c r="N133" s="120">
        <v>600000</v>
      </c>
      <c r="O133" s="120">
        <v>0</v>
      </c>
      <c r="P133" s="120">
        <v>600000</v>
      </c>
      <c r="Q133" s="128" t="s">
        <v>191</v>
      </c>
    </row>
    <row r="134" spans="1:17" s="34" customFormat="1" ht="30.75" customHeight="1" x14ac:dyDescent="0.2">
      <c r="A134" s="140" t="s">
        <v>392</v>
      </c>
      <c r="B134" s="141"/>
      <c r="C134" s="142"/>
      <c r="D134" s="117"/>
      <c r="E134" s="117"/>
      <c r="F134" s="118" t="s">
        <v>268</v>
      </c>
      <c r="G134" s="118" t="s">
        <v>189</v>
      </c>
      <c r="H134" s="118" t="s">
        <v>310</v>
      </c>
      <c r="I134" s="120">
        <v>196000</v>
      </c>
      <c r="J134" s="120">
        <v>0</v>
      </c>
      <c r="K134" s="120">
        <v>0</v>
      </c>
      <c r="L134" s="120">
        <v>0</v>
      </c>
      <c r="M134" s="120">
        <f t="shared" si="39"/>
        <v>196000</v>
      </c>
      <c r="N134" s="120">
        <v>0</v>
      </c>
      <c r="O134" s="120">
        <v>0</v>
      </c>
      <c r="P134" s="120">
        <v>196000</v>
      </c>
      <c r="Q134" s="115" t="s">
        <v>444</v>
      </c>
    </row>
    <row r="135" spans="1:17" s="24" customFormat="1" ht="25.5" x14ac:dyDescent="0.2">
      <c r="A135" s="19" t="s">
        <v>27</v>
      </c>
      <c r="B135" s="27" t="s">
        <v>6</v>
      </c>
      <c r="C135" s="97"/>
      <c r="D135" s="28"/>
      <c r="E135" s="28"/>
      <c r="F135" s="64"/>
      <c r="G135" s="64"/>
      <c r="H135" s="64"/>
      <c r="I135" s="79">
        <f>SUM(I136:I138)</f>
        <v>0</v>
      </c>
      <c r="J135" s="79">
        <f t="shared" ref="J135:P135" si="40">SUM(J136:J138)</f>
        <v>50000</v>
      </c>
      <c r="K135" s="79">
        <f t="shared" si="40"/>
        <v>50000</v>
      </c>
      <c r="L135" s="79">
        <f t="shared" si="40"/>
        <v>50000</v>
      </c>
      <c r="M135" s="79">
        <f t="shared" si="40"/>
        <v>150000</v>
      </c>
      <c r="N135" s="79">
        <f t="shared" si="40"/>
        <v>90000</v>
      </c>
      <c r="O135" s="79">
        <f t="shared" si="40"/>
        <v>0</v>
      </c>
      <c r="P135" s="79">
        <f t="shared" si="40"/>
        <v>60000</v>
      </c>
      <c r="Q135" s="61"/>
    </row>
    <row r="136" spans="1:17" s="34" customFormat="1" ht="25.5" x14ac:dyDescent="0.2">
      <c r="A136" s="113" t="s">
        <v>192</v>
      </c>
      <c r="B136" s="141"/>
      <c r="C136" s="142"/>
      <c r="D136" s="117"/>
      <c r="E136" s="117"/>
      <c r="F136" s="118" t="s">
        <v>311</v>
      </c>
      <c r="G136" s="118" t="s">
        <v>114</v>
      </c>
      <c r="H136" s="118" t="s">
        <v>195</v>
      </c>
      <c r="I136" s="120">
        <v>0</v>
      </c>
      <c r="J136" s="120">
        <v>50000</v>
      </c>
      <c r="K136" s="120">
        <v>0</v>
      </c>
      <c r="L136" s="120">
        <v>0</v>
      </c>
      <c r="M136" s="120">
        <f>SUM(I136:L136)</f>
        <v>50000</v>
      </c>
      <c r="N136" s="120">
        <v>30000</v>
      </c>
      <c r="O136" s="120">
        <v>0</v>
      </c>
      <c r="P136" s="120">
        <v>20000</v>
      </c>
      <c r="Q136" s="128" t="s">
        <v>312</v>
      </c>
    </row>
    <row r="137" spans="1:17" s="34" customFormat="1" ht="25.5" x14ac:dyDescent="0.2">
      <c r="A137" s="113" t="s">
        <v>193</v>
      </c>
      <c r="B137" s="141"/>
      <c r="C137" s="142"/>
      <c r="D137" s="117"/>
      <c r="E137" s="117"/>
      <c r="F137" s="118" t="s">
        <v>311</v>
      </c>
      <c r="G137" s="118" t="s">
        <v>114</v>
      </c>
      <c r="H137" s="118" t="s">
        <v>196</v>
      </c>
      <c r="I137" s="120">
        <v>0</v>
      </c>
      <c r="J137" s="120">
        <v>0</v>
      </c>
      <c r="K137" s="120">
        <v>50000</v>
      </c>
      <c r="L137" s="120">
        <v>0</v>
      </c>
      <c r="M137" s="120">
        <f>SUM(I137:L137)</f>
        <v>50000</v>
      </c>
      <c r="N137" s="120">
        <v>30000</v>
      </c>
      <c r="O137" s="120">
        <v>0</v>
      </c>
      <c r="P137" s="120">
        <v>20000</v>
      </c>
      <c r="Q137" s="128" t="s">
        <v>312</v>
      </c>
    </row>
    <row r="138" spans="1:17" s="34" customFormat="1" ht="25.5" x14ac:dyDescent="0.2">
      <c r="A138" s="113" t="s">
        <v>194</v>
      </c>
      <c r="B138" s="141"/>
      <c r="C138" s="142"/>
      <c r="D138" s="117"/>
      <c r="E138" s="117"/>
      <c r="F138" s="118" t="s">
        <v>311</v>
      </c>
      <c r="G138" s="118" t="s">
        <v>114</v>
      </c>
      <c r="H138" s="118" t="s">
        <v>197</v>
      </c>
      <c r="I138" s="120">
        <v>0</v>
      </c>
      <c r="J138" s="120">
        <v>0</v>
      </c>
      <c r="K138" s="120">
        <v>0</v>
      </c>
      <c r="L138" s="120">
        <v>50000</v>
      </c>
      <c r="M138" s="120">
        <f>SUM(I138:L138)</f>
        <v>50000</v>
      </c>
      <c r="N138" s="120">
        <v>30000</v>
      </c>
      <c r="O138" s="120">
        <v>0</v>
      </c>
      <c r="P138" s="120">
        <v>20000</v>
      </c>
      <c r="Q138" s="128" t="s">
        <v>312</v>
      </c>
    </row>
    <row r="139" spans="1:17" s="24" customFormat="1" ht="38.25" x14ac:dyDescent="0.2">
      <c r="A139" s="19" t="s">
        <v>28</v>
      </c>
      <c r="B139" s="27" t="s">
        <v>6</v>
      </c>
      <c r="C139" s="97"/>
      <c r="D139" s="28"/>
      <c r="E139" s="28"/>
      <c r="F139" s="64"/>
      <c r="G139" s="64"/>
      <c r="H139" s="64"/>
      <c r="I139" s="79">
        <f>SUM(I140:I143)</f>
        <v>2500000</v>
      </c>
      <c r="J139" s="79">
        <f t="shared" ref="J139:P139" si="41">SUM(J140:J143)</f>
        <v>7875000</v>
      </c>
      <c r="K139" s="79">
        <f t="shared" si="41"/>
        <v>7875000</v>
      </c>
      <c r="L139" s="79">
        <f t="shared" si="41"/>
        <v>7975000</v>
      </c>
      <c r="M139" s="79">
        <f t="shared" si="41"/>
        <v>26225000</v>
      </c>
      <c r="N139" s="79">
        <f t="shared" si="41"/>
        <v>2300000</v>
      </c>
      <c r="O139" s="79">
        <f t="shared" si="41"/>
        <v>0</v>
      </c>
      <c r="P139" s="79">
        <f t="shared" si="41"/>
        <v>23925000</v>
      </c>
      <c r="Q139" s="61"/>
    </row>
    <row r="140" spans="1:17" s="34" customFormat="1" ht="146.25" customHeight="1" x14ac:dyDescent="0.2">
      <c r="A140" s="113" t="s">
        <v>313</v>
      </c>
      <c r="B140" s="141"/>
      <c r="C140" s="142"/>
      <c r="D140" s="117"/>
      <c r="E140" s="117"/>
      <c r="F140" s="118" t="s">
        <v>314</v>
      </c>
      <c r="G140" s="118" t="s">
        <v>189</v>
      </c>
      <c r="H140" s="118" t="s">
        <v>315</v>
      </c>
      <c r="I140" s="120">
        <v>0</v>
      </c>
      <c r="J140" s="120">
        <v>5000000</v>
      </c>
      <c r="K140" s="120">
        <v>5000000</v>
      </c>
      <c r="L140" s="120">
        <v>5000000</v>
      </c>
      <c r="M140" s="120">
        <f>SUM(I140:L140)</f>
        <v>15000000</v>
      </c>
      <c r="N140" s="120">
        <v>300000</v>
      </c>
      <c r="O140" s="120">
        <v>0</v>
      </c>
      <c r="P140" s="120">
        <v>14700000</v>
      </c>
      <c r="Q140" s="128" t="s">
        <v>445</v>
      </c>
    </row>
    <row r="141" spans="1:17" s="34" customFormat="1" ht="25.5" x14ac:dyDescent="0.2">
      <c r="A141" s="113" t="s">
        <v>199</v>
      </c>
      <c r="B141" s="141"/>
      <c r="C141" s="142"/>
      <c r="D141" s="117"/>
      <c r="E141" s="117"/>
      <c r="F141" s="118" t="s">
        <v>318</v>
      </c>
      <c r="G141" s="118" t="s">
        <v>114</v>
      </c>
      <c r="H141" s="118" t="s">
        <v>202</v>
      </c>
      <c r="I141" s="120">
        <v>0</v>
      </c>
      <c r="J141" s="120">
        <v>0</v>
      </c>
      <c r="K141" s="120">
        <v>0</v>
      </c>
      <c r="L141" s="120">
        <v>100000</v>
      </c>
      <c r="M141" s="120">
        <f>SUM(I141:L141)</f>
        <v>100000</v>
      </c>
      <c r="N141" s="120">
        <v>0</v>
      </c>
      <c r="O141" s="120">
        <v>0</v>
      </c>
      <c r="P141" s="120">
        <v>100000</v>
      </c>
      <c r="Q141" s="128" t="s">
        <v>316</v>
      </c>
    </row>
    <row r="142" spans="1:17" s="34" customFormat="1" ht="38.25" x14ac:dyDescent="0.2">
      <c r="A142" s="113" t="s">
        <v>200</v>
      </c>
      <c r="B142" s="141"/>
      <c r="C142" s="142"/>
      <c r="D142" s="117"/>
      <c r="E142" s="117"/>
      <c r="F142" s="118" t="s">
        <v>317</v>
      </c>
      <c r="G142" s="118" t="s">
        <v>114</v>
      </c>
      <c r="H142" s="118" t="s">
        <v>203</v>
      </c>
      <c r="I142" s="120">
        <v>0</v>
      </c>
      <c r="J142" s="120">
        <v>375000</v>
      </c>
      <c r="K142" s="120">
        <v>375000</v>
      </c>
      <c r="L142" s="120">
        <v>375000</v>
      </c>
      <c r="M142" s="120">
        <f>SUM(I142:L142)</f>
        <v>1125000</v>
      </c>
      <c r="N142" s="120">
        <v>0</v>
      </c>
      <c r="O142" s="120">
        <v>0</v>
      </c>
      <c r="P142" s="120">
        <v>1125000</v>
      </c>
      <c r="Q142" s="128" t="s">
        <v>316</v>
      </c>
    </row>
    <row r="143" spans="1:17" s="34" customFormat="1" ht="51" x14ac:dyDescent="0.2">
      <c r="A143" s="113" t="s">
        <v>201</v>
      </c>
      <c r="B143" s="114"/>
      <c r="C143" s="115"/>
      <c r="D143" s="134"/>
      <c r="E143" s="117"/>
      <c r="F143" s="118" t="s">
        <v>319</v>
      </c>
      <c r="G143" s="118" t="s">
        <v>114</v>
      </c>
      <c r="H143" s="118" t="s">
        <v>204</v>
      </c>
      <c r="I143" s="120">
        <v>2500000</v>
      </c>
      <c r="J143" s="120">
        <v>2500000</v>
      </c>
      <c r="K143" s="120">
        <v>2500000</v>
      </c>
      <c r="L143" s="120">
        <v>2500000</v>
      </c>
      <c r="M143" s="120">
        <f>SUM(I143:L143)</f>
        <v>10000000</v>
      </c>
      <c r="N143" s="120">
        <v>2000000</v>
      </c>
      <c r="O143" s="120">
        <v>0</v>
      </c>
      <c r="P143" s="120">
        <v>8000000</v>
      </c>
      <c r="Q143" s="115" t="s">
        <v>368</v>
      </c>
    </row>
    <row r="144" spans="1:17" s="37" customFormat="1" ht="38.25" x14ac:dyDescent="0.2">
      <c r="A144" s="18" t="s">
        <v>29</v>
      </c>
      <c r="B144" s="25" t="s">
        <v>6</v>
      </c>
      <c r="C144" s="87"/>
      <c r="D144" s="35"/>
      <c r="E144" s="35"/>
      <c r="F144" s="71"/>
      <c r="G144" s="71"/>
      <c r="H144" s="71"/>
      <c r="I144" s="81">
        <f>SUM(I145,I147,I149)</f>
        <v>4526676</v>
      </c>
      <c r="J144" s="81">
        <f t="shared" ref="J144:P144" si="42">SUM(J145,J147,J149)</f>
        <v>2896460</v>
      </c>
      <c r="K144" s="81">
        <f t="shared" si="42"/>
        <v>2972000</v>
      </c>
      <c r="L144" s="81">
        <f t="shared" si="42"/>
        <v>3012000</v>
      </c>
      <c r="M144" s="81">
        <f t="shared" si="42"/>
        <v>13407136</v>
      </c>
      <c r="N144" s="81">
        <f t="shared" si="42"/>
        <v>10610460</v>
      </c>
      <c r="O144" s="81">
        <f t="shared" si="42"/>
        <v>0</v>
      </c>
      <c r="P144" s="81">
        <f t="shared" si="42"/>
        <v>2796676</v>
      </c>
      <c r="Q144" s="90"/>
    </row>
    <row r="145" spans="1:18" s="24" customFormat="1" ht="30" customHeight="1" x14ac:dyDescent="0.2">
      <c r="A145" s="19" t="s">
        <v>30</v>
      </c>
      <c r="B145" s="27" t="s">
        <v>6</v>
      </c>
      <c r="C145" s="97"/>
      <c r="D145" s="28"/>
      <c r="E145" s="28"/>
      <c r="F145" s="64"/>
      <c r="G145" s="64"/>
      <c r="H145" s="64"/>
      <c r="I145" s="79">
        <f>SUM(I146:I146)</f>
        <v>577500</v>
      </c>
      <c r="J145" s="79">
        <f t="shared" ref="J145:P145" si="43">SUM(J146:J146)</f>
        <v>570000</v>
      </c>
      <c r="K145" s="79">
        <f t="shared" si="43"/>
        <v>570000</v>
      </c>
      <c r="L145" s="79">
        <f t="shared" si="43"/>
        <v>250000</v>
      </c>
      <c r="M145" s="79">
        <f t="shared" si="43"/>
        <v>1967500</v>
      </c>
      <c r="N145" s="79">
        <f t="shared" si="43"/>
        <v>1000000</v>
      </c>
      <c r="O145" s="79">
        <f t="shared" si="43"/>
        <v>0</v>
      </c>
      <c r="P145" s="79">
        <f t="shared" si="43"/>
        <v>967500</v>
      </c>
      <c r="Q145" s="61"/>
    </row>
    <row r="146" spans="1:18" s="34" customFormat="1" ht="30.75" customHeight="1" x14ac:dyDescent="0.2">
      <c r="A146" s="113" t="s">
        <v>170</v>
      </c>
      <c r="B146" s="114"/>
      <c r="C146" s="115"/>
      <c r="D146" s="117"/>
      <c r="E146" s="129"/>
      <c r="F146" s="118" t="s">
        <v>87</v>
      </c>
      <c r="G146" s="118" t="s">
        <v>114</v>
      </c>
      <c r="H146" s="118" t="s">
        <v>177</v>
      </c>
      <c r="I146" s="124">
        <v>577500</v>
      </c>
      <c r="J146" s="124">
        <v>570000</v>
      </c>
      <c r="K146" s="124">
        <v>570000</v>
      </c>
      <c r="L146" s="124">
        <v>250000</v>
      </c>
      <c r="M146" s="124">
        <f>SUM(I146:L146)</f>
        <v>1967500</v>
      </c>
      <c r="N146" s="125">
        <v>1000000</v>
      </c>
      <c r="O146" s="135">
        <v>0</v>
      </c>
      <c r="P146" s="157">
        <v>967500</v>
      </c>
      <c r="Q146" s="158" t="s">
        <v>446</v>
      </c>
    </row>
    <row r="147" spans="1:18" s="24" customFormat="1" ht="25.5" x14ac:dyDescent="0.2">
      <c r="A147" s="19" t="s">
        <v>31</v>
      </c>
      <c r="B147" s="27" t="s">
        <v>6</v>
      </c>
      <c r="C147" s="97"/>
      <c r="D147" s="28"/>
      <c r="E147" s="28"/>
      <c r="F147" s="64"/>
      <c r="G147" s="64"/>
      <c r="H147" s="64"/>
      <c r="I147" s="79">
        <f>SUM(I148:I148)</f>
        <v>1909176</v>
      </c>
      <c r="J147" s="79">
        <f t="shared" ref="J147:P147" si="44">SUM(J148:J148)</f>
        <v>500000</v>
      </c>
      <c r="K147" s="79">
        <f t="shared" si="44"/>
        <v>470000</v>
      </c>
      <c r="L147" s="79">
        <f t="shared" si="44"/>
        <v>350000</v>
      </c>
      <c r="M147" s="79">
        <f t="shared" si="44"/>
        <v>3229176</v>
      </c>
      <c r="N147" s="79">
        <f t="shared" si="44"/>
        <v>1400000</v>
      </c>
      <c r="O147" s="79">
        <f t="shared" si="44"/>
        <v>0</v>
      </c>
      <c r="P147" s="79">
        <f t="shared" si="44"/>
        <v>1829176</v>
      </c>
      <c r="Q147" s="61"/>
    </row>
    <row r="148" spans="1:18" s="24" customFormat="1" ht="64.5" customHeight="1" x14ac:dyDescent="0.2">
      <c r="A148" s="20" t="s">
        <v>267</v>
      </c>
      <c r="B148" s="30"/>
      <c r="C148" s="92"/>
      <c r="D148" s="38"/>
      <c r="E148" s="32"/>
      <c r="F148" s="72" t="s">
        <v>395</v>
      </c>
      <c r="G148" s="72" t="s">
        <v>114</v>
      </c>
      <c r="H148" s="72" t="s">
        <v>270</v>
      </c>
      <c r="I148" s="82">
        <v>1909176</v>
      </c>
      <c r="J148" s="82">
        <v>500000</v>
      </c>
      <c r="K148" s="82">
        <v>470000</v>
      </c>
      <c r="L148" s="82">
        <v>350000</v>
      </c>
      <c r="M148" s="82">
        <f>SUM(I148:L148)</f>
        <v>3229176</v>
      </c>
      <c r="N148" s="82">
        <v>1400000</v>
      </c>
      <c r="O148" s="82">
        <v>0</v>
      </c>
      <c r="P148" s="82">
        <v>1829176</v>
      </c>
      <c r="Q148" s="92" t="s">
        <v>447</v>
      </c>
    </row>
    <row r="149" spans="1:18" s="24" customFormat="1" ht="24.95" customHeight="1" x14ac:dyDescent="0.2">
      <c r="A149" s="19" t="s">
        <v>32</v>
      </c>
      <c r="B149" s="27" t="s">
        <v>6</v>
      </c>
      <c r="C149" s="97"/>
      <c r="D149" s="28"/>
      <c r="E149" s="28"/>
      <c r="F149" s="64"/>
      <c r="G149" s="64"/>
      <c r="H149" s="64"/>
      <c r="I149" s="79">
        <f>SUM(I150:I155)</f>
        <v>2040000</v>
      </c>
      <c r="J149" s="79">
        <f t="shared" ref="J149:P149" si="45">SUM(J150:J155)</f>
        <v>1826460</v>
      </c>
      <c r="K149" s="79">
        <f t="shared" si="45"/>
        <v>1932000</v>
      </c>
      <c r="L149" s="79">
        <f t="shared" si="45"/>
        <v>2412000</v>
      </c>
      <c r="M149" s="79">
        <f>SUM(M150:M155)</f>
        <v>8210460</v>
      </c>
      <c r="N149" s="79">
        <f>SUM(N150:N155)</f>
        <v>8210460</v>
      </c>
      <c r="O149" s="79">
        <f t="shared" si="45"/>
        <v>0</v>
      </c>
      <c r="P149" s="79">
        <f t="shared" si="45"/>
        <v>0</v>
      </c>
      <c r="Q149" s="61"/>
    </row>
    <row r="150" spans="1:18" s="34" customFormat="1" ht="25.5" x14ac:dyDescent="0.2">
      <c r="A150" s="113" t="s">
        <v>322</v>
      </c>
      <c r="B150" s="114"/>
      <c r="C150" s="115"/>
      <c r="D150" s="134"/>
      <c r="E150" s="129"/>
      <c r="F150" s="118" t="s">
        <v>321</v>
      </c>
      <c r="G150" s="118" t="s">
        <v>114</v>
      </c>
      <c r="H150" s="118" t="s">
        <v>324</v>
      </c>
      <c r="I150" s="120">
        <v>400000</v>
      </c>
      <c r="J150" s="120">
        <v>0</v>
      </c>
      <c r="K150" s="120">
        <v>0</v>
      </c>
      <c r="L150" s="120">
        <v>0</v>
      </c>
      <c r="M150" s="120">
        <f t="shared" ref="M150:M155" si="46">SUM(I150:L150)</f>
        <v>400000</v>
      </c>
      <c r="N150" s="120">
        <v>400000</v>
      </c>
      <c r="O150" s="120">
        <v>0</v>
      </c>
      <c r="P150" s="120">
        <v>0</v>
      </c>
      <c r="Q150" s="107"/>
    </row>
    <row r="151" spans="1:18" s="34" customFormat="1" ht="25.5" x14ac:dyDescent="0.2">
      <c r="A151" s="113" t="s">
        <v>323</v>
      </c>
      <c r="B151" s="114"/>
      <c r="C151" s="115"/>
      <c r="D151" s="134"/>
      <c r="E151" s="129"/>
      <c r="F151" s="118" t="s">
        <v>321</v>
      </c>
      <c r="G151" s="118" t="s">
        <v>114</v>
      </c>
      <c r="H151" s="118" t="s">
        <v>325</v>
      </c>
      <c r="I151" s="120">
        <v>0</v>
      </c>
      <c r="J151" s="119">
        <v>800000</v>
      </c>
      <c r="K151" s="119">
        <v>1200000</v>
      </c>
      <c r="L151" s="120">
        <v>1600000</v>
      </c>
      <c r="M151" s="120">
        <f t="shared" si="46"/>
        <v>3600000</v>
      </c>
      <c r="N151" s="120">
        <v>3600000</v>
      </c>
      <c r="O151" s="120">
        <v>0</v>
      </c>
      <c r="P151" s="120">
        <v>0</v>
      </c>
      <c r="Q151" s="107"/>
    </row>
    <row r="152" spans="1:18" s="34" customFormat="1" ht="51" x14ac:dyDescent="0.2">
      <c r="A152" s="113" t="s">
        <v>326</v>
      </c>
      <c r="B152" s="114"/>
      <c r="C152" s="115"/>
      <c r="D152" s="134"/>
      <c r="E152" s="129"/>
      <c r="F152" s="118" t="s">
        <v>320</v>
      </c>
      <c r="G152" s="118" t="s">
        <v>101</v>
      </c>
      <c r="H152" s="118" t="s">
        <v>96</v>
      </c>
      <c r="I152" s="120">
        <v>1100000</v>
      </c>
      <c r="J152" s="120">
        <v>300000</v>
      </c>
      <c r="K152" s="120">
        <v>300000</v>
      </c>
      <c r="L152" s="120">
        <v>350000</v>
      </c>
      <c r="M152" s="120">
        <f t="shared" si="46"/>
        <v>2050000</v>
      </c>
      <c r="N152" s="120">
        <v>2050000</v>
      </c>
      <c r="O152" s="120">
        <v>0</v>
      </c>
      <c r="P152" s="120">
        <v>0</v>
      </c>
      <c r="Q152" s="107"/>
    </row>
    <row r="153" spans="1:18" s="34" customFormat="1" ht="38.25" x14ac:dyDescent="0.2">
      <c r="A153" s="132" t="s">
        <v>137</v>
      </c>
      <c r="B153" s="129"/>
      <c r="C153" s="118"/>
      <c r="D153" s="129"/>
      <c r="E153" s="129"/>
      <c r="F153" s="118" t="s">
        <v>320</v>
      </c>
      <c r="G153" s="118" t="s">
        <v>97</v>
      </c>
      <c r="H153" s="118" t="s">
        <v>98</v>
      </c>
      <c r="I153" s="120">
        <v>20000</v>
      </c>
      <c r="J153" s="120">
        <v>20000</v>
      </c>
      <c r="K153" s="120">
        <v>20000</v>
      </c>
      <c r="L153" s="120">
        <v>50000</v>
      </c>
      <c r="M153" s="120">
        <f t="shared" si="46"/>
        <v>110000</v>
      </c>
      <c r="N153" s="120">
        <v>110000</v>
      </c>
      <c r="O153" s="120">
        <v>0</v>
      </c>
      <c r="P153" s="120">
        <v>0</v>
      </c>
      <c r="Q153" s="118"/>
    </row>
    <row r="154" spans="1:18" s="34" customFormat="1" ht="45" customHeight="1" x14ac:dyDescent="0.2">
      <c r="A154" s="113" t="s">
        <v>327</v>
      </c>
      <c r="B154" s="114"/>
      <c r="C154" s="115"/>
      <c r="D154" s="134"/>
      <c r="E154" s="117"/>
      <c r="F154" s="118" t="s">
        <v>321</v>
      </c>
      <c r="G154" s="118" t="s">
        <v>114</v>
      </c>
      <c r="H154" s="118" t="s">
        <v>99</v>
      </c>
      <c r="I154" s="120">
        <v>470000</v>
      </c>
      <c r="J154" s="120">
        <v>656460</v>
      </c>
      <c r="K154" s="120">
        <v>412000</v>
      </c>
      <c r="L154" s="120">
        <v>412000</v>
      </c>
      <c r="M154" s="120">
        <f t="shared" si="46"/>
        <v>1950460</v>
      </c>
      <c r="N154" s="120">
        <v>1950460</v>
      </c>
      <c r="O154" s="120">
        <v>0</v>
      </c>
      <c r="P154" s="120">
        <v>0</v>
      </c>
      <c r="Q154" s="128"/>
    </row>
    <row r="155" spans="1:18" s="34" customFormat="1" ht="38.25" x14ac:dyDescent="0.2">
      <c r="A155" s="113" t="s">
        <v>95</v>
      </c>
      <c r="B155" s="114"/>
      <c r="C155" s="115"/>
      <c r="D155" s="134"/>
      <c r="E155" s="117"/>
      <c r="F155" s="118" t="s">
        <v>320</v>
      </c>
      <c r="G155" s="118" t="s">
        <v>100</v>
      </c>
      <c r="H155" s="118" t="s">
        <v>171</v>
      </c>
      <c r="I155" s="120">
        <v>50000</v>
      </c>
      <c r="J155" s="120">
        <v>50000</v>
      </c>
      <c r="K155" s="120">
        <v>0</v>
      </c>
      <c r="L155" s="120">
        <v>0</v>
      </c>
      <c r="M155" s="120">
        <f t="shared" si="46"/>
        <v>100000</v>
      </c>
      <c r="N155" s="120">
        <v>100000</v>
      </c>
      <c r="O155" s="120">
        <v>0</v>
      </c>
      <c r="P155" s="120">
        <v>0</v>
      </c>
      <c r="Q155" s="128"/>
    </row>
    <row r="156" spans="1:18" s="24" customFormat="1" ht="25.5" x14ac:dyDescent="0.2">
      <c r="A156" s="17" t="s">
        <v>370</v>
      </c>
      <c r="B156" s="22" t="s">
        <v>6</v>
      </c>
      <c r="C156" s="96"/>
      <c r="D156" s="23"/>
      <c r="E156" s="23"/>
      <c r="F156" s="69"/>
      <c r="G156" s="69"/>
      <c r="H156" s="69"/>
      <c r="I156" s="77">
        <f t="shared" ref="I156:P156" si="47">SUM(I158,I182,I157)</f>
        <v>32286237</v>
      </c>
      <c r="J156" s="77">
        <f t="shared" si="47"/>
        <v>37997077</v>
      </c>
      <c r="K156" s="77">
        <f t="shared" si="47"/>
        <v>40636050</v>
      </c>
      <c r="L156" s="77">
        <f t="shared" si="47"/>
        <v>39937871</v>
      </c>
      <c r="M156" s="77">
        <f t="shared" si="47"/>
        <v>150857235</v>
      </c>
      <c r="N156" s="77">
        <f t="shared" si="47"/>
        <v>4497703.2</v>
      </c>
      <c r="O156" s="77">
        <f t="shared" si="47"/>
        <v>766048</v>
      </c>
      <c r="P156" s="77">
        <f t="shared" si="47"/>
        <v>145593483.80000001</v>
      </c>
      <c r="Q156" s="86"/>
    </row>
    <row r="157" spans="1:18" s="34" customFormat="1" ht="25.5" x14ac:dyDescent="0.2">
      <c r="A157" s="113" t="s">
        <v>371</v>
      </c>
      <c r="B157" s="114"/>
      <c r="C157" s="115" t="s">
        <v>11</v>
      </c>
      <c r="D157" s="117"/>
      <c r="E157" s="117"/>
      <c r="F157" s="154" t="s">
        <v>62</v>
      </c>
      <c r="G157" s="118" t="s">
        <v>114</v>
      </c>
      <c r="H157" s="118" t="s">
        <v>73</v>
      </c>
      <c r="I157" s="120">
        <v>50000</v>
      </c>
      <c r="J157" s="120">
        <v>100000</v>
      </c>
      <c r="K157" s="120">
        <v>100000</v>
      </c>
      <c r="L157" s="120">
        <v>0</v>
      </c>
      <c r="M157" s="120">
        <v>250000</v>
      </c>
      <c r="N157" s="120">
        <v>250000</v>
      </c>
      <c r="O157" s="120">
        <v>0</v>
      </c>
      <c r="P157" s="120">
        <v>0</v>
      </c>
      <c r="Q157" s="115"/>
    </row>
    <row r="158" spans="1:18" s="24" customFormat="1" ht="38.25" x14ac:dyDescent="0.2">
      <c r="A158" s="18" t="s">
        <v>54</v>
      </c>
      <c r="B158" s="25" t="s">
        <v>6</v>
      </c>
      <c r="C158" s="87"/>
      <c r="D158" s="26"/>
      <c r="E158" s="26"/>
      <c r="F158" s="70"/>
      <c r="G158" s="70"/>
      <c r="H158" s="70"/>
      <c r="I158" s="78">
        <f>SUM(I159,I163,I172)</f>
        <v>1931180</v>
      </c>
      <c r="J158" s="78">
        <f t="shared" ref="J158:P158" si="48">SUM(J159,J163,J172)</f>
        <v>7225181</v>
      </c>
      <c r="K158" s="78">
        <f t="shared" si="48"/>
        <v>7107537</v>
      </c>
      <c r="L158" s="78">
        <f t="shared" si="48"/>
        <v>6820871</v>
      </c>
      <c r="M158" s="78">
        <f t="shared" si="48"/>
        <v>23084769</v>
      </c>
      <c r="N158" s="78">
        <f t="shared" si="48"/>
        <v>1416323.2000000002</v>
      </c>
      <c r="O158" s="78">
        <f t="shared" si="48"/>
        <v>0</v>
      </c>
      <c r="P158" s="78">
        <f t="shared" si="48"/>
        <v>21668445.800000001</v>
      </c>
      <c r="Q158" s="87"/>
    </row>
    <row r="159" spans="1:18" s="24" customFormat="1" ht="38.25" x14ac:dyDescent="0.2">
      <c r="A159" s="19" t="s">
        <v>56</v>
      </c>
      <c r="B159" s="27"/>
      <c r="C159" s="97"/>
      <c r="D159" s="28"/>
      <c r="E159" s="28"/>
      <c r="F159" s="64"/>
      <c r="G159" s="64"/>
      <c r="H159" s="64"/>
      <c r="I159" s="79">
        <f>SUM(I160:I162)</f>
        <v>0</v>
      </c>
      <c r="J159" s="79">
        <f t="shared" ref="J159:P159" si="49">SUM(J160:J162)</f>
        <v>30000</v>
      </c>
      <c r="K159" s="79">
        <f t="shared" si="49"/>
        <v>80000</v>
      </c>
      <c r="L159" s="79">
        <f t="shared" si="49"/>
        <v>30000</v>
      </c>
      <c r="M159" s="79">
        <f t="shared" si="49"/>
        <v>140000</v>
      </c>
      <c r="N159" s="79">
        <f t="shared" si="49"/>
        <v>115000</v>
      </c>
      <c r="O159" s="79">
        <f t="shared" si="49"/>
        <v>0</v>
      </c>
      <c r="P159" s="79">
        <f t="shared" si="49"/>
        <v>25000</v>
      </c>
      <c r="Q159" s="61"/>
      <c r="R159" s="29"/>
    </row>
    <row r="160" spans="1:18" s="34" customFormat="1" ht="51" x14ac:dyDescent="0.2">
      <c r="A160" s="113" t="s">
        <v>80</v>
      </c>
      <c r="B160" s="115"/>
      <c r="C160" s="115"/>
      <c r="D160" s="117"/>
      <c r="E160" s="117"/>
      <c r="F160" s="118" t="s">
        <v>74</v>
      </c>
      <c r="G160" s="118" t="s">
        <v>114</v>
      </c>
      <c r="H160" s="118" t="s">
        <v>81</v>
      </c>
      <c r="I160" s="120">
        <v>0</v>
      </c>
      <c r="J160" s="120">
        <v>20000</v>
      </c>
      <c r="K160" s="120">
        <v>20000</v>
      </c>
      <c r="L160" s="120">
        <v>20000</v>
      </c>
      <c r="M160" s="120">
        <f>SUM(I160:L160)</f>
        <v>60000</v>
      </c>
      <c r="N160" s="120">
        <v>60000</v>
      </c>
      <c r="O160" s="120">
        <v>0</v>
      </c>
      <c r="P160" s="120">
        <v>0</v>
      </c>
      <c r="Q160" s="115"/>
      <c r="R160" s="33"/>
    </row>
    <row r="161" spans="1:18" s="34" customFormat="1" ht="51" x14ac:dyDescent="0.2">
      <c r="A161" s="113" t="s">
        <v>328</v>
      </c>
      <c r="B161" s="115"/>
      <c r="C161" s="115"/>
      <c r="D161" s="117"/>
      <c r="E161" s="117"/>
      <c r="F161" s="118" t="s">
        <v>74</v>
      </c>
      <c r="G161" s="118" t="s">
        <v>114</v>
      </c>
      <c r="H161" s="118" t="s">
        <v>81</v>
      </c>
      <c r="I161" s="120">
        <v>0</v>
      </c>
      <c r="J161" s="120">
        <v>10000</v>
      </c>
      <c r="K161" s="120">
        <v>10000</v>
      </c>
      <c r="L161" s="120">
        <v>10000</v>
      </c>
      <c r="M161" s="120">
        <f>SUM(I161:L161)</f>
        <v>30000</v>
      </c>
      <c r="N161" s="120">
        <v>30000</v>
      </c>
      <c r="O161" s="120">
        <v>0</v>
      </c>
      <c r="P161" s="120">
        <v>0</v>
      </c>
      <c r="Q161" s="115"/>
      <c r="R161" s="33"/>
    </row>
    <row r="162" spans="1:18" s="34" customFormat="1" ht="25.5" x14ac:dyDescent="0.2">
      <c r="A162" s="113" t="s">
        <v>93</v>
      </c>
      <c r="B162" s="114" t="s">
        <v>8</v>
      </c>
      <c r="C162" s="115"/>
      <c r="D162" s="116"/>
      <c r="E162" s="117"/>
      <c r="F162" s="154" t="s">
        <v>92</v>
      </c>
      <c r="G162" s="118" t="s">
        <v>114</v>
      </c>
      <c r="H162" s="118" t="s">
        <v>172</v>
      </c>
      <c r="I162" s="120">
        <v>0</v>
      </c>
      <c r="J162" s="120">
        <v>0</v>
      </c>
      <c r="K162" s="120">
        <v>50000</v>
      </c>
      <c r="L162" s="120">
        <v>0</v>
      </c>
      <c r="M162" s="120">
        <f>SUM(I162:L162)</f>
        <v>50000</v>
      </c>
      <c r="N162" s="120">
        <v>25000</v>
      </c>
      <c r="O162" s="120">
        <v>0</v>
      </c>
      <c r="P162" s="120">
        <v>25000</v>
      </c>
      <c r="Q162" s="118" t="s">
        <v>186</v>
      </c>
      <c r="R162" s="33"/>
    </row>
    <row r="163" spans="1:18" s="24" customFormat="1" ht="25.5" x14ac:dyDescent="0.2">
      <c r="A163" s="19" t="s">
        <v>57</v>
      </c>
      <c r="B163" s="27" t="s">
        <v>6</v>
      </c>
      <c r="C163" s="97"/>
      <c r="D163" s="28"/>
      <c r="E163" s="28"/>
      <c r="F163" s="64"/>
      <c r="G163" s="64"/>
      <c r="H163" s="64"/>
      <c r="I163" s="80">
        <f>SUM(I164:I171)</f>
        <v>1303340</v>
      </c>
      <c r="J163" s="80">
        <f t="shared" ref="J163:P163" si="50">SUM(J164:J171)</f>
        <v>6445871</v>
      </c>
      <c r="K163" s="80">
        <f t="shared" si="50"/>
        <v>6410871</v>
      </c>
      <c r="L163" s="80">
        <f t="shared" si="50"/>
        <v>6390871</v>
      </c>
      <c r="M163" s="80">
        <f t="shared" si="50"/>
        <v>20550953</v>
      </c>
      <c r="N163" s="80">
        <f t="shared" si="50"/>
        <v>20000</v>
      </c>
      <c r="O163" s="80">
        <f t="shared" si="50"/>
        <v>0</v>
      </c>
      <c r="P163" s="80">
        <f t="shared" si="50"/>
        <v>20530953</v>
      </c>
      <c r="Q163" s="61"/>
      <c r="R163" s="29"/>
    </row>
    <row r="164" spans="1:18" s="34" customFormat="1" ht="25.5" x14ac:dyDescent="0.2">
      <c r="A164" s="113" t="s">
        <v>90</v>
      </c>
      <c r="B164" s="114" t="s">
        <v>8</v>
      </c>
      <c r="C164" s="115"/>
      <c r="D164" s="117"/>
      <c r="E164" s="117"/>
      <c r="F164" s="154" t="s">
        <v>91</v>
      </c>
      <c r="G164" s="118" t="s">
        <v>114</v>
      </c>
      <c r="H164" s="118" t="s">
        <v>329</v>
      </c>
      <c r="I164" s="119">
        <v>50000</v>
      </c>
      <c r="J164" s="119">
        <v>0</v>
      </c>
      <c r="K164" s="119">
        <v>0</v>
      </c>
      <c r="L164" s="120">
        <v>0</v>
      </c>
      <c r="M164" s="120">
        <f t="shared" ref="M164:M171" si="51">SUM(I164:L164)</f>
        <v>50000</v>
      </c>
      <c r="N164" s="120">
        <v>20000</v>
      </c>
      <c r="O164" s="120">
        <v>0</v>
      </c>
      <c r="P164" s="120">
        <v>30000</v>
      </c>
      <c r="Q164" s="118" t="s">
        <v>186</v>
      </c>
      <c r="R164" s="33"/>
    </row>
    <row r="165" spans="1:18" s="37" customFormat="1" ht="25.5" x14ac:dyDescent="0.2">
      <c r="A165" s="45" t="s">
        <v>330</v>
      </c>
      <c r="B165" s="50"/>
      <c r="C165" s="44"/>
      <c r="D165" s="51"/>
      <c r="E165" s="51"/>
      <c r="F165" s="52" t="s">
        <v>355</v>
      </c>
      <c r="G165" s="47" t="s">
        <v>353</v>
      </c>
      <c r="H165" s="47" t="s">
        <v>213</v>
      </c>
      <c r="I165" s="43">
        <v>1000000</v>
      </c>
      <c r="J165" s="43">
        <v>1000000</v>
      </c>
      <c r="K165" s="43">
        <v>1000000</v>
      </c>
      <c r="L165" s="43">
        <v>1000000</v>
      </c>
      <c r="M165" s="49">
        <f t="shared" si="51"/>
        <v>4000000</v>
      </c>
      <c r="N165" s="49">
        <v>0</v>
      </c>
      <c r="O165" s="49">
        <v>0</v>
      </c>
      <c r="P165" s="43">
        <v>4000000</v>
      </c>
      <c r="Q165" s="47" t="s">
        <v>354</v>
      </c>
      <c r="R165" s="53"/>
    </row>
    <row r="166" spans="1:18" s="37" customFormat="1" ht="25.5" x14ac:dyDescent="0.2">
      <c r="A166" s="45" t="s">
        <v>250</v>
      </c>
      <c r="B166" s="50"/>
      <c r="C166" s="44"/>
      <c r="D166" s="51"/>
      <c r="E166" s="51"/>
      <c r="F166" s="52" t="s">
        <v>233</v>
      </c>
      <c r="G166" s="47" t="s">
        <v>235</v>
      </c>
      <c r="H166" s="47" t="s">
        <v>251</v>
      </c>
      <c r="I166" s="43">
        <v>20000</v>
      </c>
      <c r="J166" s="43">
        <v>0</v>
      </c>
      <c r="K166" s="43">
        <v>0</v>
      </c>
      <c r="L166" s="49">
        <v>0</v>
      </c>
      <c r="M166" s="49">
        <f t="shared" si="51"/>
        <v>20000</v>
      </c>
      <c r="N166" s="49">
        <v>0</v>
      </c>
      <c r="O166" s="49">
        <v>0</v>
      </c>
      <c r="P166" s="49">
        <v>20000</v>
      </c>
      <c r="Q166" s="47" t="s">
        <v>233</v>
      </c>
      <c r="R166" s="53"/>
    </row>
    <row r="167" spans="1:18" s="37" customFormat="1" ht="12.75" x14ac:dyDescent="0.2">
      <c r="A167" s="45" t="s">
        <v>352</v>
      </c>
      <c r="B167" s="50"/>
      <c r="C167" s="44"/>
      <c r="D167" s="51"/>
      <c r="E167" s="51"/>
      <c r="F167" s="52" t="s">
        <v>260</v>
      </c>
      <c r="G167" s="47" t="s">
        <v>262</v>
      </c>
      <c r="H167" s="47" t="s">
        <v>261</v>
      </c>
      <c r="I167" s="43">
        <v>50000</v>
      </c>
      <c r="J167" s="43">
        <v>0</v>
      </c>
      <c r="K167" s="43">
        <v>0</v>
      </c>
      <c r="L167" s="49">
        <v>0</v>
      </c>
      <c r="M167" s="49">
        <f t="shared" si="51"/>
        <v>50000</v>
      </c>
      <c r="N167" s="49">
        <v>0</v>
      </c>
      <c r="O167" s="49">
        <v>0</v>
      </c>
      <c r="P167" s="49">
        <v>50000</v>
      </c>
      <c r="Q167" s="52" t="s">
        <v>260</v>
      </c>
      <c r="R167" s="53"/>
    </row>
    <row r="168" spans="1:18" s="37" customFormat="1" ht="25.5" x14ac:dyDescent="0.2">
      <c r="A168" s="45" t="s">
        <v>401</v>
      </c>
      <c r="B168" s="50"/>
      <c r="C168" s="44"/>
      <c r="D168" s="51"/>
      <c r="E168" s="51"/>
      <c r="F168" s="52" t="s">
        <v>252</v>
      </c>
      <c r="G168" s="47" t="s">
        <v>253</v>
      </c>
      <c r="H168" s="47" t="s">
        <v>261</v>
      </c>
      <c r="I168" s="43">
        <v>13340</v>
      </c>
      <c r="J168" s="43">
        <v>15000</v>
      </c>
      <c r="K168" s="43">
        <v>0</v>
      </c>
      <c r="L168" s="49">
        <v>0</v>
      </c>
      <c r="M168" s="49">
        <f t="shared" si="51"/>
        <v>28340</v>
      </c>
      <c r="N168" s="49">
        <v>0</v>
      </c>
      <c r="O168" s="49">
        <v>0</v>
      </c>
      <c r="P168" s="49">
        <v>28340</v>
      </c>
      <c r="Q168" s="52" t="s">
        <v>448</v>
      </c>
      <c r="R168" s="53"/>
    </row>
    <row r="169" spans="1:18" s="37" customFormat="1" ht="12.75" x14ac:dyDescent="0.2">
      <c r="A169" s="45" t="s">
        <v>400</v>
      </c>
      <c r="B169" s="50"/>
      <c r="C169" s="44"/>
      <c r="D169" s="51"/>
      <c r="E169" s="51"/>
      <c r="F169" s="52" t="s">
        <v>265</v>
      </c>
      <c r="G169" s="47" t="s">
        <v>263</v>
      </c>
      <c r="H169" s="47" t="s">
        <v>266</v>
      </c>
      <c r="I169" s="43">
        <v>100000</v>
      </c>
      <c r="J169" s="43">
        <v>0</v>
      </c>
      <c r="K169" s="43">
        <v>0</v>
      </c>
      <c r="L169" s="49">
        <v>0</v>
      </c>
      <c r="M169" s="49">
        <f t="shared" ref="M169:M170" si="52">SUM(I169:L169)</f>
        <v>100000</v>
      </c>
      <c r="N169" s="49">
        <v>0</v>
      </c>
      <c r="O169" s="49">
        <v>0</v>
      </c>
      <c r="P169" s="49">
        <v>100000</v>
      </c>
      <c r="Q169" s="52" t="s">
        <v>265</v>
      </c>
      <c r="R169" s="53"/>
    </row>
    <row r="170" spans="1:18" s="37" customFormat="1" ht="25.5" x14ac:dyDescent="0.2">
      <c r="A170" s="45" t="s">
        <v>408</v>
      </c>
      <c r="B170" s="50"/>
      <c r="C170" s="44"/>
      <c r="D170" s="51"/>
      <c r="E170" s="51"/>
      <c r="F170" s="52" t="s">
        <v>269</v>
      </c>
      <c r="G170" s="47" t="s">
        <v>189</v>
      </c>
      <c r="H170" s="47" t="s">
        <v>409</v>
      </c>
      <c r="I170" s="43">
        <v>70000</v>
      </c>
      <c r="J170" s="43">
        <v>40000</v>
      </c>
      <c r="K170" s="43">
        <v>20000</v>
      </c>
      <c r="L170" s="49">
        <v>0</v>
      </c>
      <c r="M170" s="49">
        <f t="shared" si="52"/>
        <v>130000</v>
      </c>
      <c r="N170" s="49">
        <v>0</v>
      </c>
      <c r="O170" s="49">
        <v>0</v>
      </c>
      <c r="P170" s="49">
        <v>130000</v>
      </c>
      <c r="Q170" s="52" t="s">
        <v>410</v>
      </c>
      <c r="R170" s="53"/>
    </row>
    <row r="171" spans="1:18" s="37" customFormat="1" ht="12.75" x14ac:dyDescent="0.2">
      <c r="A171" s="45" t="s">
        <v>417</v>
      </c>
      <c r="B171" s="50"/>
      <c r="C171" s="44"/>
      <c r="D171" s="51"/>
      <c r="E171" s="51"/>
      <c r="F171" s="52" t="s">
        <v>269</v>
      </c>
      <c r="G171" s="47" t="s">
        <v>189</v>
      </c>
      <c r="H171" s="47" t="s">
        <v>261</v>
      </c>
      <c r="I171" s="43">
        <v>0</v>
      </c>
      <c r="J171" s="43">
        <v>5390871</v>
      </c>
      <c r="K171" s="43">
        <v>5390871</v>
      </c>
      <c r="L171" s="43">
        <v>5390871</v>
      </c>
      <c r="M171" s="49">
        <f t="shared" si="51"/>
        <v>16172613</v>
      </c>
      <c r="N171" s="49">
        <v>0</v>
      </c>
      <c r="O171" s="49">
        <v>0</v>
      </c>
      <c r="P171" s="49">
        <v>16172613</v>
      </c>
      <c r="Q171" s="52" t="s">
        <v>275</v>
      </c>
      <c r="R171" s="53"/>
    </row>
    <row r="172" spans="1:18" s="24" customFormat="1" ht="38.25" x14ac:dyDescent="0.2">
      <c r="A172" s="19" t="s">
        <v>58</v>
      </c>
      <c r="B172" s="27" t="s">
        <v>6</v>
      </c>
      <c r="C172" s="97"/>
      <c r="D172" s="28"/>
      <c r="E172" s="28"/>
      <c r="F172" s="64"/>
      <c r="G172" s="64"/>
      <c r="H172" s="64"/>
      <c r="I172" s="79">
        <f>SUM(I173:I181)</f>
        <v>627840</v>
      </c>
      <c r="J172" s="79">
        <f t="shared" ref="J172:P172" si="53">SUM(J173:J181)</f>
        <v>749310</v>
      </c>
      <c r="K172" s="79">
        <f t="shared" si="53"/>
        <v>616666</v>
      </c>
      <c r="L172" s="79">
        <f t="shared" si="53"/>
        <v>400000</v>
      </c>
      <c r="M172" s="79">
        <f t="shared" si="53"/>
        <v>2393816</v>
      </c>
      <c r="N172" s="79">
        <f t="shared" si="53"/>
        <v>1281323.2000000002</v>
      </c>
      <c r="O172" s="79">
        <f t="shared" si="53"/>
        <v>0</v>
      </c>
      <c r="P172" s="79">
        <f t="shared" si="53"/>
        <v>1112492.8</v>
      </c>
      <c r="Q172" s="61"/>
    </row>
    <row r="173" spans="1:18" s="34" customFormat="1" ht="25.5" x14ac:dyDescent="0.2">
      <c r="A173" s="113" t="s">
        <v>331</v>
      </c>
      <c r="B173" s="114"/>
      <c r="C173" s="115"/>
      <c r="D173" s="118"/>
      <c r="E173" s="129"/>
      <c r="F173" s="118" t="s">
        <v>74</v>
      </c>
      <c r="G173" s="118" t="s">
        <v>114</v>
      </c>
      <c r="H173" s="118" t="s">
        <v>79</v>
      </c>
      <c r="I173" s="120">
        <v>0</v>
      </c>
      <c r="J173" s="120">
        <v>25000</v>
      </c>
      <c r="K173" s="120">
        <v>25000</v>
      </c>
      <c r="L173" s="120">
        <v>25000</v>
      </c>
      <c r="M173" s="120">
        <f t="shared" ref="M173:M181" si="54">SUM(I173:L173)</f>
        <v>75000</v>
      </c>
      <c r="N173" s="120">
        <v>30000</v>
      </c>
      <c r="O173" s="120">
        <v>0</v>
      </c>
      <c r="P173" s="120">
        <v>45000</v>
      </c>
      <c r="Q173" s="118" t="s">
        <v>186</v>
      </c>
      <c r="R173" s="33"/>
    </row>
    <row r="174" spans="1:18" s="34" customFormat="1" ht="25.5" x14ac:dyDescent="0.2">
      <c r="A174" s="113" t="s">
        <v>332</v>
      </c>
      <c r="B174" s="114" t="s">
        <v>8</v>
      </c>
      <c r="C174" s="115"/>
      <c r="D174" s="118"/>
      <c r="E174" s="129"/>
      <c r="F174" s="118" t="s">
        <v>92</v>
      </c>
      <c r="G174" s="118" t="s">
        <v>114</v>
      </c>
      <c r="H174" s="118" t="s">
        <v>94</v>
      </c>
      <c r="I174" s="120">
        <v>18000</v>
      </c>
      <c r="J174" s="120">
        <v>300000</v>
      </c>
      <c r="K174" s="120">
        <v>300000</v>
      </c>
      <c r="L174" s="120">
        <v>300000</v>
      </c>
      <c r="M174" s="120">
        <f t="shared" si="54"/>
        <v>918000</v>
      </c>
      <c r="N174" s="120">
        <v>918000</v>
      </c>
      <c r="O174" s="120">
        <v>0</v>
      </c>
      <c r="P174" s="120">
        <v>0</v>
      </c>
      <c r="Q174" s="115"/>
    </row>
    <row r="175" spans="1:18" s="34" customFormat="1" ht="25.5" x14ac:dyDescent="0.2">
      <c r="A175" s="113" t="s">
        <v>333</v>
      </c>
      <c r="B175" s="114"/>
      <c r="C175" s="115"/>
      <c r="D175" s="118"/>
      <c r="E175" s="129"/>
      <c r="F175" s="118" t="s">
        <v>92</v>
      </c>
      <c r="G175" s="118" t="s">
        <v>114</v>
      </c>
      <c r="H175" s="118" t="s">
        <v>94</v>
      </c>
      <c r="I175" s="120">
        <v>3000</v>
      </c>
      <c r="J175" s="120">
        <v>75000</v>
      </c>
      <c r="K175" s="120">
        <v>75000</v>
      </c>
      <c r="L175" s="120">
        <v>75000</v>
      </c>
      <c r="M175" s="120">
        <f t="shared" si="54"/>
        <v>228000</v>
      </c>
      <c r="N175" s="120">
        <v>228000</v>
      </c>
      <c r="O175" s="120">
        <v>0</v>
      </c>
      <c r="P175" s="120">
        <v>0</v>
      </c>
      <c r="Q175" s="115"/>
    </row>
    <row r="176" spans="1:18" s="34" customFormat="1" ht="25.5" x14ac:dyDescent="0.2">
      <c r="A176" s="113" t="s">
        <v>334</v>
      </c>
      <c r="B176" s="114"/>
      <c r="C176" s="115"/>
      <c r="D176" s="118"/>
      <c r="E176" s="129"/>
      <c r="F176" s="118" t="s">
        <v>92</v>
      </c>
      <c r="G176" s="118" t="s">
        <v>114</v>
      </c>
      <c r="H176" s="118" t="s">
        <v>173</v>
      </c>
      <c r="I176" s="120">
        <v>86530</v>
      </c>
      <c r="J176" s="120">
        <v>0</v>
      </c>
      <c r="K176" s="120">
        <v>0</v>
      </c>
      <c r="L176" s="120">
        <v>0</v>
      </c>
      <c r="M176" s="120">
        <f t="shared" si="54"/>
        <v>86530</v>
      </c>
      <c r="N176" s="120">
        <v>65530</v>
      </c>
      <c r="O176" s="120">
        <v>0</v>
      </c>
      <c r="P176" s="120">
        <v>21000</v>
      </c>
      <c r="Q176" s="118" t="s">
        <v>186</v>
      </c>
      <c r="R176" s="33"/>
    </row>
    <row r="177" spans="1:18" s="37" customFormat="1" ht="25.5" x14ac:dyDescent="0.2">
      <c r="A177" s="45" t="s">
        <v>335</v>
      </c>
      <c r="B177" s="50"/>
      <c r="C177" s="44"/>
      <c r="D177" s="47"/>
      <c r="E177" s="55"/>
      <c r="F177" s="47" t="s">
        <v>216</v>
      </c>
      <c r="G177" s="47" t="s">
        <v>114</v>
      </c>
      <c r="H177" s="47" t="s">
        <v>220</v>
      </c>
      <c r="I177" s="49">
        <v>121000</v>
      </c>
      <c r="J177" s="49">
        <v>50000</v>
      </c>
      <c r="K177" s="49">
        <v>50000</v>
      </c>
      <c r="L177" s="49">
        <v>0</v>
      </c>
      <c r="M177" s="49">
        <f t="shared" si="54"/>
        <v>221000</v>
      </c>
      <c r="N177" s="49">
        <v>0</v>
      </c>
      <c r="O177" s="49">
        <v>0</v>
      </c>
      <c r="P177" s="49">
        <v>221000</v>
      </c>
      <c r="Q177" s="44" t="s">
        <v>449</v>
      </c>
      <c r="R177" s="53"/>
    </row>
    <row r="178" spans="1:18" s="37" customFormat="1" ht="25.5" x14ac:dyDescent="0.2">
      <c r="A178" s="45" t="s">
        <v>336</v>
      </c>
      <c r="B178" s="50"/>
      <c r="C178" s="44"/>
      <c r="D178" s="47"/>
      <c r="E178" s="55"/>
      <c r="F178" s="47" t="s">
        <v>269</v>
      </c>
      <c r="G178" s="47" t="s">
        <v>189</v>
      </c>
      <c r="H178" s="47" t="s">
        <v>94</v>
      </c>
      <c r="I178" s="49">
        <v>100000</v>
      </c>
      <c r="J178" s="49">
        <v>0</v>
      </c>
      <c r="K178" s="49">
        <v>0</v>
      </c>
      <c r="L178" s="49">
        <v>0</v>
      </c>
      <c r="M178" s="49">
        <f t="shared" si="54"/>
        <v>100000</v>
      </c>
      <c r="N178" s="49">
        <v>0</v>
      </c>
      <c r="O178" s="49">
        <v>0</v>
      </c>
      <c r="P178" s="49">
        <v>100000</v>
      </c>
      <c r="Q178" s="88" t="s">
        <v>269</v>
      </c>
      <c r="R178" s="53"/>
    </row>
    <row r="179" spans="1:18" s="37" customFormat="1" ht="169.5" customHeight="1" x14ac:dyDescent="0.2">
      <c r="A179" s="45" t="s">
        <v>337</v>
      </c>
      <c r="B179" s="50"/>
      <c r="C179" s="44"/>
      <c r="D179" s="47"/>
      <c r="E179" s="55"/>
      <c r="F179" s="47" t="s">
        <v>281</v>
      </c>
      <c r="G179" s="47" t="s">
        <v>114</v>
      </c>
      <c r="H179" s="47" t="s">
        <v>339</v>
      </c>
      <c r="I179" s="49">
        <v>110152</v>
      </c>
      <c r="J179" s="49">
        <v>110152</v>
      </c>
      <c r="K179" s="49">
        <v>0</v>
      </c>
      <c r="L179" s="49">
        <v>0</v>
      </c>
      <c r="M179" s="49">
        <f t="shared" si="54"/>
        <v>220304</v>
      </c>
      <c r="N179" s="49">
        <v>33045.599999999999</v>
      </c>
      <c r="O179" s="49">
        <v>0</v>
      </c>
      <c r="P179" s="49">
        <v>187258.4</v>
      </c>
      <c r="Q179" s="88" t="s">
        <v>280</v>
      </c>
      <c r="R179" s="53"/>
    </row>
    <row r="180" spans="1:18" s="37" customFormat="1" ht="38.25" x14ac:dyDescent="0.2">
      <c r="A180" s="45" t="s">
        <v>338</v>
      </c>
      <c r="B180" s="50"/>
      <c r="C180" s="44"/>
      <c r="D180" s="47"/>
      <c r="E180" s="55"/>
      <c r="F180" s="47" t="s">
        <v>281</v>
      </c>
      <c r="G180" s="47" t="s">
        <v>114</v>
      </c>
      <c r="H180" s="47" t="s">
        <v>283</v>
      </c>
      <c r="I180" s="49">
        <v>22492</v>
      </c>
      <c r="J180" s="49">
        <v>22492</v>
      </c>
      <c r="K180" s="49">
        <v>0</v>
      </c>
      <c r="L180" s="49">
        <v>0</v>
      </c>
      <c r="M180" s="49">
        <f t="shared" ref="M180" si="55">SUM(I180:L180)</f>
        <v>44984</v>
      </c>
      <c r="N180" s="49">
        <v>6747.6</v>
      </c>
      <c r="O180" s="49">
        <v>0</v>
      </c>
      <c r="P180" s="49">
        <v>38236.400000000001</v>
      </c>
      <c r="Q180" s="88" t="s">
        <v>280</v>
      </c>
      <c r="R180" s="53"/>
    </row>
    <row r="181" spans="1:18" s="37" customFormat="1" ht="25.5" x14ac:dyDescent="0.2">
      <c r="A181" s="45" t="s">
        <v>411</v>
      </c>
      <c r="B181" s="50"/>
      <c r="C181" s="44"/>
      <c r="D181" s="47"/>
      <c r="E181" s="55"/>
      <c r="F181" s="47" t="s">
        <v>269</v>
      </c>
      <c r="G181" s="47" t="s">
        <v>189</v>
      </c>
      <c r="H181" s="47" t="s">
        <v>412</v>
      </c>
      <c r="I181" s="49">
        <v>166666</v>
      </c>
      <c r="J181" s="49">
        <v>166666</v>
      </c>
      <c r="K181" s="49">
        <v>166666</v>
      </c>
      <c r="L181" s="49">
        <v>0</v>
      </c>
      <c r="M181" s="49">
        <f t="shared" si="54"/>
        <v>499998</v>
      </c>
      <c r="N181" s="49">
        <v>0</v>
      </c>
      <c r="O181" s="49">
        <v>0</v>
      </c>
      <c r="P181" s="49">
        <v>499998</v>
      </c>
      <c r="Q181" s="88" t="s">
        <v>269</v>
      </c>
      <c r="R181" s="53"/>
    </row>
    <row r="182" spans="1:18" s="37" customFormat="1" ht="25.5" x14ac:dyDescent="0.2">
      <c r="A182" s="18" t="s">
        <v>55</v>
      </c>
      <c r="B182" s="25" t="s">
        <v>6</v>
      </c>
      <c r="C182" s="87"/>
      <c r="D182" s="35"/>
      <c r="E182" s="35"/>
      <c r="F182" s="71"/>
      <c r="G182" s="71"/>
      <c r="H182" s="71"/>
      <c r="I182" s="81">
        <f>SUM(I183,I191,I196)</f>
        <v>30305057</v>
      </c>
      <c r="J182" s="81">
        <f t="shared" ref="J182:P182" si="56">SUM(J183,J191,J196)</f>
        <v>30671896</v>
      </c>
      <c r="K182" s="81">
        <f t="shared" si="56"/>
        <v>33428513</v>
      </c>
      <c r="L182" s="81">
        <f t="shared" si="56"/>
        <v>33117000</v>
      </c>
      <c r="M182" s="81">
        <f t="shared" si="56"/>
        <v>127522466</v>
      </c>
      <c r="N182" s="81">
        <f t="shared" si="56"/>
        <v>2831380</v>
      </c>
      <c r="O182" s="81">
        <f t="shared" si="56"/>
        <v>766048</v>
      </c>
      <c r="P182" s="81">
        <f t="shared" si="56"/>
        <v>123925038</v>
      </c>
      <c r="Q182" s="90"/>
    </row>
    <row r="183" spans="1:18" s="24" customFormat="1" ht="38.25" x14ac:dyDescent="0.2">
      <c r="A183" s="19" t="s">
        <v>59</v>
      </c>
      <c r="B183" s="27" t="s">
        <v>6</v>
      </c>
      <c r="C183" s="97"/>
      <c r="D183" s="28"/>
      <c r="E183" s="28"/>
      <c r="F183" s="64"/>
      <c r="G183" s="64"/>
      <c r="H183" s="64"/>
      <c r="I183" s="79">
        <f>SUM(I184:I190)</f>
        <v>567094</v>
      </c>
      <c r="J183" s="79">
        <f t="shared" ref="J183:P183" si="57">SUM(J184:J190)</f>
        <v>255000</v>
      </c>
      <c r="K183" s="79">
        <f t="shared" si="57"/>
        <v>155000</v>
      </c>
      <c r="L183" s="79">
        <f t="shared" si="57"/>
        <v>45000</v>
      </c>
      <c r="M183" s="79">
        <f t="shared" si="57"/>
        <v>1022094</v>
      </c>
      <c r="N183" s="79">
        <f t="shared" si="57"/>
        <v>415380</v>
      </c>
      <c r="O183" s="79">
        <f t="shared" si="57"/>
        <v>0</v>
      </c>
      <c r="P183" s="79">
        <f t="shared" si="57"/>
        <v>606714</v>
      </c>
      <c r="Q183" s="61"/>
    </row>
    <row r="184" spans="1:18" s="34" customFormat="1" ht="36" customHeight="1" x14ac:dyDescent="0.2">
      <c r="A184" s="113" t="s">
        <v>340</v>
      </c>
      <c r="B184" s="115" t="s">
        <v>8</v>
      </c>
      <c r="C184" s="131"/>
      <c r="D184" s="117"/>
      <c r="E184" s="117"/>
      <c r="F184" s="154" t="s">
        <v>74</v>
      </c>
      <c r="G184" s="118" t="s">
        <v>114</v>
      </c>
      <c r="H184" s="118" t="s">
        <v>84</v>
      </c>
      <c r="I184" s="120">
        <v>28380</v>
      </c>
      <c r="J184" s="124">
        <v>0</v>
      </c>
      <c r="K184" s="124">
        <v>0</v>
      </c>
      <c r="L184" s="124">
        <v>0</v>
      </c>
      <c r="M184" s="124">
        <f t="shared" ref="M184:M190" si="58">SUM(I184:L184)</f>
        <v>28380</v>
      </c>
      <c r="N184" s="125">
        <v>28380</v>
      </c>
      <c r="O184" s="120">
        <v>0</v>
      </c>
      <c r="P184" s="120">
        <v>0</v>
      </c>
      <c r="Q184" s="115"/>
    </row>
    <row r="185" spans="1:18" s="34" customFormat="1" ht="25.5" x14ac:dyDescent="0.2">
      <c r="A185" s="113" t="s">
        <v>341</v>
      </c>
      <c r="B185" s="115" t="s">
        <v>8</v>
      </c>
      <c r="C185" s="131"/>
      <c r="D185" s="117"/>
      <c r="E185" s="117"/>
      <c r="F185" s="123" t="s">
        <v>74</v>
      </c>
      <c r="G185" s="118" t="s">
        <v>114</v>
      </c>
      <c r="H185" s="118" t="s">
        <v>174</v>
      </c>
      <c r="I185" s="120">
        <v>20000</v>
      </c>
      <c r="J185" s="124">
        <v>20000</v>
      </c>
      <c r="K185" s="124">
        <v>20000</v>
      </c>
      <c r="L185" s="124">
        <v>20000</v>
      </c>
      <c r="M185" s="124">
        <f t="shared" si="58"/>
        <v>80000</v>
      </c>
      <c r="N185" s="125">
        <v>80000</v>
      </c>
      <c r="O185" s="120">
        <v>0</v>
      </c>
      <c r="P185" s="120">
        <v>0</v>
      </c>
      <c r="Q185" s="115"/>
    </row>
    <row r="186" spans="1:18" s="34" customFormat="1" ht="49.5" customHeight="1" x14ac:dyDescent="0.2">
      <c r="A186" s="132" t="s">
        <v>342</v>
      </c>
      <c r="B186" s="129" t="s">
        <v>8</v>
      </c>
      <c r="C186" s="118"/>
      <c r="D186" s="129"/>
      <c r="E186" s="129"/>
      <c r="F186" s="118" t="s">
        <v>74</v>
      </c>
      <c r="G186" s="118" t="s">
        <v>114</v>
      </c>
      <c r="H186" s="118" t="s">
        <v>82</v>
      </c>
      <c r="I186" s="120">
        <v>386714</v>
      </c>
      <c r="J186" s="120">
        <v>200000</v>
      </c>
      <c r="K186" s="120">
        <v>120000</v>
      </c>
      <c r="L186" s="120">
        <v>10000</v>
      </c>
      <c r="M186" s="120">
        <f t="shared" si="58"/>
        <v>716714</v>
      </c>
      <c r="N186" s="120">
        <v>150000</v>
      </c>
      <c r="O186" s="120">
        <v>0</v>
      </c>
      <c r="P186" s="120">
        <v>566714</v>
      </c>
      <c r="Q186" s="118" t="s">
        <v>450</v>
      </c>
    </row>
    <row r="187" spans="1:18" s="34" customFormat="1" ht="38.25" x14ac:dyDescent="0.2">
      <c r="A187" s="132" t="s">
        <v>343</v>
      </c>
      <c r="B187" s="129"/>
      <c r="C187" s="118"/>
      <c r="D187" s="129"/>
      <c r="E187" s="129"/>
      <c r="F187" s="118" t="s">
        <v>74</v>
      </c>
      <c r="G187" s="118" t="s">
        <v>114</v>
      </c>
      <c r="H187" s="118" t="s">
        <v>85</v>
      </c>
      <c r="I187" s="120">
        <v>20000</v>
      </c>
      <c r="J187" s="120">
        <v>0</v>
      </c>
      <c r="K187" s="120">
        <v>0</v>
      </c>
      <c r="L187" s="120">
        <v>0</v>
      </c>
      <c r="M187" s="120">
        <f t="shared" si="58"/>
        <v>20000</v>
      </c>
      <c r="N187" s="120">
        <v>20000</v>
      </c>
      <c r="O187" s="120">
        <v>0</v>
      </c>
      <c r="P187" s="120">
        <v>0</v>
      </c>
      <c r="Q187" s="118"/>
    </row>
    <row r="188" spans="1:18" s="34" customFormat="1" ht="79.5" customHeight="1" x14ac:dyDescent="0.2">
      <c r="A188" s="113" t="s">
        <v>346</v>
      </c>
      <c r="B188" s="115"/>
      <c r="C188" s="115"/>
      <c r="D188" s="117"/>
      <c r="E188" s="129"/>
      <c r="F188" s="118" t="s">
        <v>74</v>
      </c>
      <c r="G188" s="118" t="s">
        <v>114</v>
      </c>
      <c r="H188" s="118" t="s">
        <v>83</v>
      </c>
      <c r="I188" s="119">
        <v>62000</v>
      </c>
      <c r="J188" s="120">
        <v>20000</v>
      </c>
      <c r="K188" s="120">
        <v>0</v>
      </c>
      <c r="L188" s="120">
        <v>0</v>
      </c>
      <c r="M188" s="120">
        <f t="shared" si="58"/>
        <v>82000</v>
      </c>
      <c r="N188" s="120">
        <v>42000</v>
      </c>
      <c r="O188" s="135">
        <v>0</v>
      </c>
      <c r="P188" s="125">
        <v>40000</v>
      </c>
      <c r="Q188" s="159" t="s">
        <v>433</v>
      </c>
    </row>
    <row r="189" spans="1:18" s="34" customFormat="1" ht="79.5" customHeight="1" x14ac:dyDescent="0.2">
      <c r="A189" s="160" t="s">
        <v>344</v>
      </c>
      <c r="B189" s="161"/>
      <c r="C189" s="115"/>
      <c r="D189" s="117"/>
      <c r="E189" s="117"/>
      <c r="F189" s="118" t="s">
        <v>74</v>
      </c>
      <c r="G189" s="118" t="s">
        <v>114</v>
      </c>
      <c r="H189" s="118" t="s">
        <v>83</v>
      </c>
      <c r="I189" s="120">
        <v>0</v>
      </c>
      <c r="J189" s="120">
        <v>15000</v>
      </c>
      <c r="K189" s="120">
        <v>15000</v>
      </c>
      <c r="L189" s="120">
        <v>15000</v>
      </c>
      <c r="M189" s="120">
        <f t="shared" si="58"/>
        <v>45000</v>
      </c>
      <c r="N189" s="120">
        <v>45000</v>
      </c>
      <c r="O189" s="120">
        <v>0</v>
      </c>
      <c r="P189" s="120">
        <v>0</v>
      </c>
      <c r="Q189" s="115"/>
    </row>
    <row r="190" spans="1:18" s="34" customFormat="1" ht="38.25" x14ac:dyDescent="0.2">
      <c r="A190" s="113" t="s">
        <v>345</v>
      </c>
      <c r="B190" s="161"/>
      <c r="C190" s="115"/>
      <c r="D190" s="117"/>
      <c r="E190" s="117"/>
      <c r="F190" s="118" t="s">
        <v>74</v>
      </c>
      <c r="G190" s="118" t="s">
        <v>114</v>
      </c>
      <c r="H190" s="123" t="s">
        <v>86</v>
      </c>
      <c r="I190" s="124">
        <v>50000</v>
      </c>
      <c r="J190" s="120">
        <v>0</v>
      </c>
      <c r="K190" s="120">
        <v>0</v>
      </c>
      <c r="L190" s="120">
        <v>0</v>
      </c>
      <c r="M190" s="120">
        <f t="shared" si="58"/>
        <v>50000</v>
      </c>
      <c r="N190" s="120">
        <v>50000</v>
      </c>
      <c r="O190" s="120">
        <v>0</v>
      </c>
      <c r="P190" s="120">
        <v>0</v>
      </c>
      <c r="Q190" s="115"/>
    </row>
    <row r="191" spans="1:18" s="24" customFormat="1" ht="25.5" x14ac:dyDescent="0.2">
      <c r="A191" s="19" t="s">
        <v>60</v>
      </c>
      <c r="B191" s="27" t="s">
        <v>6</v>
      </c>
      <c r="C191" s="97"/>
      <c r="D191" s="28"/>
      <c r="E191" s="28"/>
      <c r="F191" s="64"/>
      <c r="G191" s="64"/>
      <c r="H191" s="64"/>
      <c r="I191" s="79">
        <f>SUM(I192:I195)</f>
        <v>4737963</v>
      </c>
      <c r="J191" s="79">
        <f t="shared" ref="J191:P191" si="59">SUM(J192:J195)</f>
        <v>5416896</v>
      </c>
      <c r="K191" s="79">
        <f t="shared" si="59"/>
        <v>3273513</v>
      </c>
      <c r="L191" s="79">
        <f t="shared" si="59"/>
        <v>3072000</v>
      </c>
      <c r="M191" s="79">
        <f t="shared" si="59"/>
        <v>16500372</v>
      </c>
      <c r="N191" s="79">
        <f t="shared" si="59"/>
        <v>2416000</v>
      </c>
      <c r="O191" s="79">
        <f t="shared" si="59"/>
        <v>766048</v>
      </c>
      <c r="P191" s="79">
        <f t="shared" si="59"/>
        <v>13318324</v>
      </c>
      <c r="Q191" s="61"/>
    </row>
    <row r="192" spans="1:18" s="34" customFormat="1" ht="45" customHeight="1" x14ac:dyDescent="0.2">
      <c r="A192" s="113" t="s">
        <v>214</v>
      </c>
      <c r="B192" s="114"/>
      <c r="C192" s="115"/>
      <c r="D192" s="134"/>
      <c r="E192" s="117"/>
      <c r="F192" s="118" t="s">
        <v>92</v>
      </c>
      <c r="G192" s="118" t="s">
        <v>114</v>
      </c>
      <c r="H192" s="118" t="s">
        <v>347</v>
      </c>
      <c r="I192" s="120">
        <v>250000</v>
      </c>
      <c r="J192" s="120">
        <v>0</v>
      </c>
      <c r="K192" s="120">
        <v>0</v>
      </c>
      <c r="L192" s="120">
        <v>0</v>
      </c>
      <c r="M192" s="120">
        <f>SUM(I192:L192)</f>
        <v>250000</v>
      </c>
      <c r="N192" s="120">
        <v>250000</v>
      </c>
      <c r="O192" s="120">
        <v>0</v>
      </c>
      <c r="P192" s="120">
        <v>0</v>
      </c>
      <c r="Q192" s="128"/>
    </row>
    <row r="193" spans="1:17" s="34" customFormat="1" ht="42" customHeight="1" x14ac:dyDescent="0.2">
      <c r="A193" s="113" t="s">
        <v>451</v>
      </c>
      <c r="B193" s="114"/>
      <c r="C193" s="115"/>
      <c r="D193" s="134"/>
      <c r="E193" s="117"/>
      <c r="F193" s="118" t="s">
        <v>92</v>
      </c>
      <c r="G193" s="118" t="s">
        <v>114</v>
      </c>
      <c r="H193" s="118" t="s">
        <v>347</v>
      </c>
      <c r="I193" s="120">
        <v>450000</v>
      </c>
      <c r="J193" s="120">
        <v>572000</v>
      </c>
      <c r="K193" s="120">
        <v>572000</v>
      </c>
      <c r="L193" s="120">
        <v>572000</v>
      </c>
      <c r="M193" s="120">
        <f>SUM(I193:L193)</f>
        <v>2166000</v>
      </c>
      <c r="N193" s="120">
        <v>2166000</v>
      </c>
      <c r="O193" s="120">
        <v>0</v>
      </c>
      <c r="P193" s="120">
        <v>0</v>
      </c>
      <c r="Q193" s="128"/>
    </row>
    <row r="194" spans="1:17" s="37" customFormat="1" ht="84.75" customHeight="1" x14ac:dyDescent="0.2">
      <c r="A194" s="45" t="s">
        <v>215</v>
      </c>
      <c r="B194" s="50"/>
      <c r="C194" s="44"/>
      <c r="D194" s="54"/>
      <c r="E194" s="51"/>
      <c r="F194" s="47" t="s">
        <v>216</v>
      </c>
      <c r="G194" s="47" t="s">
        <v>114</v>
      </c>
      <c r="H194" s="47" t="s">
        <v>217</v>
      </c>
      <c r="I194" s="49">
        <v>3142763</v>
      </c>
      <c r="J194" s="49">
        <v>4644896</v>
      </c>
      <c r="K194" s="49">
        <v>2611513</v>
      </c>
      <c r="L194" s="49">
        <v>2500000</v>
      </c>
      <c r="M194" s="49">
        <f>SUM(I194:L194)</f>
        <v>12899172</v>
      </c>
      <c r="N194" s="49">
        <v>0</v>
      </c>
      <c r="O194" s="49">
        <v>766048</v>
      </c>
      <c r="P194" s="49">
        <v>12133124</v>
      </c>
      <c r="Q194" s="44" t="s">
        <v>454</v>
      </c>
    </row>
    <row r="195" spans="1:17" s="37" customFormat="1" ht="63.75" x14ac:dyDescent="0.2">
      <c r="A195" s="45" t="s">
        <v>218</v>
      </c>
      <c r="B195" s="50"/>
      <c r="C195" s="44"/>
      <c r="D195" s="54"/>
      <c r="E195" s="51"/>
      <c r="F195" s="47" t="s">
        <v>216</v>
      </c>
      <c r="G195" s="47" t="s">
        <v>114</v>
      </c>
      <c r="H195" s="47" t="s">
        <v>219</v>
      </c>
      <c r="I195" s="49">
        <v>895200</v>
      </c>
      <c r="J195" s="49">
        <v>200000</v>
      </c>
      <c r="K195" s="49">
        <v>90000</v>
      </c>
      <c r="L195" s="49">
        <v>0</v>
      </c>
      <c r="M195" s="49">
        <f>SUM(I195:L195)</f>
        <v>1185200</v>
      </c>
      <c r="N195" s="49">
        <v>0</v>
      </c>
      <c r="O195" s="49">
        <v>0</v>
      </c>
      <c r="P195" s="49">
        <v>1185200</v>
      </c>
      <c r="Q195" s="44" t="s">
        <v>453</v>
      </c>
    </row>
    <row r="196" spans="1:17" s="24" customFormat="1" ht="38.25" x14ac:dyDescent="0.2">
      <c r="A196" s="19" t="s">
        <v>61</v>
      </c>
      <c r="B196" s="27" t="s">
        <v>6</v>
      </c>
      <c r="C196" s="97"/>
      <c r="D196" s="28"/>
      <c r="E196" s="28"/>
      <c r="F196" s="64"/>
      <c r="G196" s="64"/>
      <c r="H196" s="64"/>
      <c r="I196" s="79">
        <f t="shared" ref="I196:P196" si="60">SUM(I197:I197)</f>
        <v>25000000</v>
      </c>
      <c r="J196" s="79">
        <f t="shared" si="60"/>
        <v>25000000</v>
      </c>
      <c r="K196" s="79">
        <f t="shared" si="60"/>
        <v>30000000</v>
      </c>
      <c r="L196" s="79">
        <f t="shared" si="60"/>
        <v>30000000</v>
      </c>
      <c r="M196" s="79">
        <f t="shared" si="60"/>
        <v>110000000</v>
      </c>
      <c r="N196" s="79">
        <f t="shared" si="60"/>
        <v>0</v>
      </c>
      <c r="O196" s="79">
        <f t="shared" si="60"/>
        <v>0</v>
      </c>
      <c r="P196" s="79">
        <f t="shared" si="60"/>
        <v>110000000</v>
      </c>
      <c r="Q196" s="61"/>
    </row>
    <row r="197" spans="1:17" s="37" customFormat="1" ht="12.75" x14ac:dyDescent="0.2">
      <c r="A197" s="45" t="s">
        <v>360</v>
      </c>
      <c r="B197" s="50"/>
      <c r="C197" s="44"/>
      <c r="D197" s="54"/>
      <c r="E197" s="55"/>
      <c r="F197" s="47" t="s">
        <v>361</v>
      </c>
      <c r="G197" s="47" t="s">
        <v>189</v>
      </c>
      <c r="H197" s="47"/>
      <c r="I197" s="49">
        <v>25000000</v>
      </c>
      <c r="J197" s="49">
        <v>25000000</v>
      </c>
      <c r="K197" s="49">
        <v>30000000</v>
      </c>
      <c r="L197" s="49">
        <v>30000000</v>
      </c>
      <c r="M197" s="49">
        <f>SUM(I197:L197)</f>
        <v>110000000</v>
      </c>
      <c r="N197" s="49">
        <v>0</v>
      </c>
      <c r="O197" s="49">
        <v>0</v>
      </c>
      <c r="P197" s="49">
        <v>110000000</v>
      </c>
      <c r="Q197" s="88" t="s">
        <v>452</v>
      </c>
    </row>
    <row r="198" spans="1:17" s="24" customFormat="1" ht="24.95" customHeight="1" x14ac:dyDescent="0.2">
      <c r="A198" s="21"/>
      <c r="B198" s="39"/>
      <c r="C198" s="99"/>
      <c r="D198" s="40"/>
      <c r="E198" s="41"/>
      <c r="F198" s="73"/>
      <c r="G198" s="73"/>
      <c r="H198" s="73"/>
      <c r="I198" s="42"/>
      <c r="J198" s="42"/>
      <c r="K198" s="42"/>
      <c r="L198" s="42"/>
      <c r="M198" s="42"/>
      <c r="N198" s="42"/>
      <c r="O198" s="42"/>
      <c r="P198" s="42"/>
      <c r="Q198" s="93"/>
    </row>
    <row r="199" spans="1:17" s="24" customFormat="1" ht="24.95" customHeight="1" x14ac:dyDescent="0.2">
      <c r="A199" s="21"/>
      <c r="B199" s="39"/>
      <c r="C199" s="99"/>
      <c r="D199" s="40"/>
      <c r="E199" s="41"/>
      <c r="F199" s="73"/>
      <c r="G199" s="73"/>
      <c r="H199" s="73"/>
      <c r="I199" s="42"/>
      <c r="J199" s="42"/>
      <c r="K199" s="42"/>
      <c r="L199" s="42"/>
      <c r="M199" s="42"/>
      <c r="N199" s="42"/>
      <c r="O199" s="42"/>
      <c r="P199" s="42"/>
      <c r="Q199" s="93"/>
    </row>
    <row r="200" spans="1:17" s="24" customFormat="1" ht="24.95" customHeight="1" x14ac:dyDescent="0.2">
      <c r="A200" s="21"/>
      <c r="B200" s="39"/>
      <c r="C200" s="99"/>
      <c r="D200" s="40"/>
      <c r="E200" s="41"/>
      <c r="F200" s="73"/>
      <c r="G200" s="73"/>
      <c r="H200" s="73"/>
      <c r="I200" s="42"/>
      <c r="J200" s="42"/>
      <c r="K200" s="42"/>
      <c r="L200" s="42"/>
      <c r="M200" s="42"/>
      <c r="N200" s="42"/>
      <c r="O200" s="42"/>
      <c r="P200" s="42"/>
      <c r="Q200" s="93"/>
    </row>
    <row r="201" spans="1:17" s="24" customFormat="1" ht="24.95" customHeight="1" x14ac:dyDescent="0.2">
      <c r="A201" s="21"/>
      <c r="B201" s="39"/>
      <c r="C201" s="99"/>
      <c r="D201" s="40"/>
      <c r="E201" s="41"/>
      <c r="F201" s="73"/>
      <c r="G201" s="73"/>
      <c r="H201" s="73"/>
      <c r="I201" s="42"/>
      <c r="J201" s="42"/>
      <c r="K201" s="42"/>
      <c r="L201" s="42"/>
      <c r="M201" s="42"/>
      <c r="N201" s="42"/>
      <c r="O201" s="42"/>
      <c r="P201" s="42"/>
      <c r="Q201" s="93"/>
    </row>
    <row r="202" spans="1:17" s="24" customFormat="1" ht="24.95" customHeight="1" x14ac:dyDescent="0.2">
      <c r="A202" s="21"/>
      <c r="B202" s="39"/>
      <c r="C202" s="99"/>
      <c r="D202" s="40"/>
      <c r="E202" s="41"/>
      <c r="F202" s="73"/>
      <c r="G202" s="73"/>
      <c r="H202" s="73"/>
      <c r="I202" s="42"/>
      <c r="J202" s="42"/>
      <c r="K202" s="42"/>
      <c r="L202" s="42"/>
      <c r="M202" s="42"/>
      <c r="N202" s="42"/>
      <c r="O202" s="42"/>
      <c r="P202" s="42"/>
      <c r="Q202" s="93"/>
    </row>
    <row r="203" spans="1:17" s="24" customFormat="1" ht="24.95" customHeight="1" x14ac:dyDescent="0.25">
      <c r="A203" s="11"/>
      <c r="B203" s="12"/>
      <c r="C203" s="100"/>
      <c r="D203" s="13"/>
      <c r="E203" s="14"/>
      <c r="F203" s="74"/>
      <c r="G203" s="74"/>
      <c r="H203" s="74"/>
      <c r="I203" s="15"/>
      <c r="J203" s="15"/>
      <c r="K203" s="15"/>
      <c r="L203" s="15"/>
      <c r="M203" s="15"/>
      <c r="N203" s="15"/>
      <c r="O203" s="15"/>
      <c r="P203" s="15"/>
      <c r="Q203" s="94"/>
    </row>
    <row r="204" spans="1:17" ht="79.5" customHeight="1" x14ac:dyDescent="0.25"/>
  </sheetData>
  <autoFilter ref="A3:R36"/>
  <mergeCells count="9">
    <mergeCell ref="G2:G3"/>
    <mergeCell ref="H2:H3"/>
    <mergeCell ref="J2:Q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AP Razvojne strategije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ILDP--:</dc:creator>
  <cp:lastModifiedBy>Una Redžić</cp:lastModifiedBy>
  <cp:lastPrinted>2021-03-22T11:07:25Z</cp:lastPrinted>
  <dcterms:created xsi:type="dcterms:W3CDTF">2020-10-20T13:24:45Z</dcterms:created>
  <dcterms:modified xsi:type="dcterms:W3CDTF">2021-06-22T10:38:09Z</dcterms:modified>
</cp:coreProperties>
</file>